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ESS\Percussion Files\EHR_Web Files\November 2016_DataandReports_Page\"/>
    </mc:Choice>
  </mc:AlternateContent>
  <bookViews>
    <workbookView xWindow="0" yWindow="0" windowWidth="17256" windowHeight="5940" tabRatio="752" activeTab="1"/>
  </bookViews>
  <sheets>
    <sheet name="Pymt Summary NOV 2016 &amp; PTD " sheetId="68" r:id="rId1"/>
    <sheet name="Public Payments by State" sheetId="3" r:id="rId2"/>
    <sheet name="Public Payments by State Graph" sheetId="4" r:id="rId3"/>
    <sheet name="Public Payments by State and PT" sheetId="5" r:id="rId4"/>
    <sheet name="Unique Providers by State" sheetId="19" r:id="rId5"/>
    <sheet name="State Graph Data" sheetId="6" r:id="rId6"/>
  </sheets>
  <definedNames>
    <definedName name="_xlnm._FilterDatabase" localSheetId="1" hidden="1">'Public Payments by State'!#REF!</definedName>
    <definedName name="_xlnm._FilterDatabase" localSheetId="3" hidden="1">'Public Payments by State and PT'!$A$1:$A$242</definedName>
    <definedName name="_xlnm._FilterDatabase" localSheetId="2" hidden="1">'Public Payments by State Graph'!#REF!</definedName>
    <definedName name="_xlnm._FilterDatabase" localSheetId="5" hidden="1">'State Graph Data'!$E$1:$E$62</definedName>
    <definedName name="_xlnm._FilterDatabase" localSheetId="4" hidden="1">'Unique Providers by State'!$A$1:$A$2</definedName>
    <definedName name="_xlnm.Print_Area" localSheetId="1">'Public Payments by State'!$A$1:$G$62</definedName>
    <definedName name="_xlnm.Print_Area" localSheetId="3">'Public Payments by State and PT'!$A$1:$O$239</definedName>
    <definedName name="_xlnm.Print_Area" localSheetId="2">'Public Payments by State Graph'!$A$1:$N$45</definedName>
    <definedName name="_xlnm.Print_Area" localSheetId="0">'Pymt Summary NOV 2016 &amp; PTD '!$A$1:$G$20</definedName>
    <definedName name="_xlnm.Print_Area" localSheetId="5">'State Graph Data'!$A$1:$G$61</definedName>
    <definedName name="_xlnm.Print_Area" localSheetId="4">'Unique Providers by State'!$A$1:$D$238</definedName>
    <definedName name="_xlnm.Print_Titles" localSheetId="1">'Public Payments by State'!$1:$2</definedName>
    <definedName name="_xlnm.Print_Titles" localSheetId="3">'Public Payments by State and PT'!$1:$2</definedName>
    <definedName name="_xlnm.Print_Titles" localSheetId="4">'Unique Providers by State'!$1:$1</definedName>
  </definedNames>
  <calcPr calcId="152511"/>
</workbook>
</file>

<file path=xl/calcChain.xml><?xml version="1.0" encoding="utf-8"?>
<calcChain xmlns="http://schemas.openxmlformats.org/spreadsheetml/2006/main">
  <c r="G15" i="68" l="1"/>
  <c r="G16" i="68" s="1"/>
  <c r="F15" i="68"/>
  <c r="F16" i="68" s="1"/>
  <c r="E15" i="68"/>
  <c r="E16" i="68" s="1"/>
  <c r="D15" i="68"/>
  <c r="D16" i="68" s="1"/>
  <c r="G14" i="68"/>
  <c r="F14" i="68"/>
  <c r="E14" i="68"/>
  <c r="D14" i="68"/>
  <c r="G12" i="68"/>
  <c r="F12" i="68"/>
  <c r="E12" i="68"/>
  <c r="D12" i="68"/>
  <c r="G8" i="68"/>
  <c r="G9" i="68" s="1"/>
  <c r="G17" i="68" s="1"/>
  <c r="F8" i="68"/>
  <c r="F9" i="68" s="1"/>
  <c r="E8" i="68"/>
  <c r="E9" i="68" s="1"/>
  <c r="E17" i="68" s="1"/>
  <c r="D8" i="68"/>
  <c r="D9" i="68" s="1"/>
  <c r="G7" i="68"/>
  <c r="F7" i="68"/>
  <c r="E7" i="68"/>
  <c r="D7" i="68"/>
  <c r="G5" i="68"/>
  <c r="F5" i="68"/>
  <c r="E5" i="68"/>
  <c r="D5" i="68"/>
  <c r="D17" i="68" l="1"/>
  <c r="F17" i="68"/>
  <c r="O14" i="5"/>
  <c r="N14" i="5"/>
  <c r="O13" i="5"/>
  <c r="N13" i="5"/>
  <c r="O12" i="5"/>
  <c r="N12" i="5"/>
  <c r="O11" i="5"/>
  <c r="N11" i="5"/>
  <c r="C45" i="19" l="1"/>
  <c r="D45" i="19"/>
  <c r="O161" i="5" l="1"/>
  <c r="N161" i="5"/>
  <c r="O160" i="5"/>
  <c r="N160" i="5"/>
  <c r="O162" i="5" l="1"/>
  <c r="N162" i="5"/>
  <c r="O159" i="5"/>
  <c r="N159" i="5"/>
  <c r="O237" i="5" l="1"/>
  <c r="N237" i="5"/>
  <c r="O236" i="5"/>
  <c r="N236" i="5"/>
  <c r="O233" i="5"/>
  <c r="N233" i="5"/>
  <c r="O232" i="5"/>
  <c r="N232" i="5"/>
  <c r="O229" i="5"/>
  <c r="N229" i="5"/>
  <c r="O228" i="5"/>
  <c r="N228" i="5"/>
  <c r="O225" i="5"/>
  <c r="N225" i="5"/>
  <c r="O224" i="5"/>
  <c r="N224" i="5"/>
  <c r="O221" i="5"/>
  <c r="N221" i="5"/>
  <c r="O220" i="5"/>
  <c r="N220" i="5"/>
  <c r="O217" i="5"/>
  <c r="N217" i="5"/>
  <c r="O216" i="5"/>
  <c r="N215" i="5"/>
  <c r="O213" i="5"/>
  <c r="N213" i="5"/>
  <c r="O212" i="5"/>
  <c r="N212" i="5"/>
  <c r="O209" i="5"/>
  <c r="N209" i="5"/>
  <c r="O208" i="5"/>
  <c r="N207" i="5"/>
  <c r="O205" i="5"/>
  <c r="N205" i="5"/>
  <c r="O204" i="5"/>
  <c r="N204" i="5"/>
  <c r="O201" i="5"/>
  <c r="N201" i="5"/>
  <c r="O200" i="5"/>
  <c r="N199" i="5"/>
  <c r="O197" i="5"/>
  <c r="N197" i="5"/>
  <c r="O196" i="5"/>
  <c r="N196" i="5"/>
  <c r="O193" i="5"/>
  <c r="N193" i="5"/>
  <c r="O192" i="5"/>
  <c r="N191" i="5"/>
  <c r="O189" i="5"/>
  <c r="N189" i="5"/>
  <c r="O188" i="5"/>
  <c r="N188" i="5"/>
  <c r="O185" i="5"/>
  <c r="N185" i="5"/>
  <c r="O184" i="5"/>
  <c r="N183" i="5"/>
  <c r="O181" i="5"/>
  <c r="N181" i="5"/>
  <c r="O180" i="5"/>
  <c r="N180" i="5"/>
  <c r="O177" i="5"/>
  <c r="N177" i="5"/>
  <c r="O176" i="5"/>
  <c r="N175" i="5"/>
  <c r="O173" i="5"/>
  <c r="N173" i="5"/>
  <c r="O172" i="5"/>
  <c r="N172" i="5"/>
  <c r="O169" i="5"/>
  <c r="N169" i="5"/>
  <c r="O168" i="5"/>
  <c r="N167" i="5"/>
  <c r="O165" i="5"/>
  <c r="N165" i="5"/>
  <c r="O164" i="5"/>
  <c r="N164" i="5"/>
  <c r="O157" i="5"/>
  <c r="N157" i="5"/>
  <c r="O156" i="5"/>
  <c r="N155" i="5"/>
  <c r="O153" i="5"/>
  <c r="N153" i="5"/>
  <c r="O152" i="5"/>
  <c r="N152" i="5"/>
  <c r="O149" i="5"/>
  <c r="N149" i="5"/>
  <c r="O148" i="5"/>
  <c r="N147" i="5"/>
  <c r="O145" i="5"/>
  <c r="N145" i="5"/>
  <c r="O144" i="5"/>
  <c r="N144" i="5"/>
  <c r="O141" i="5"/>
  <c r="N141" i="5"/>
  <c r="O140" i="5"/>
  <c r="N139" i="5"/>
  <c r="O137" i="5"/>
  <c r="N137" i="5"/>
  <c r="O136" i="5"/>
  <c r="N136" i="5"/>
  <c r="O133" i="5"/>
  <c r="N133" i="5"/>
  <c r="O132" i="5"/>
  <c r="N131" i="5"/>
  <c r="O129" i="5"/>
  <c r="N129" i="5"/>
  <c r="O128" i="5"/>
  <c r="N128" i="5"/>
  <c r="O125" i="5"/>
  <c r="N125" i="5"/>
  <c r="O124" i="5"/>
  <c r="N123" i="5"/>
  <c r="O121" i="5"/>
  <c r="N121" i="5"/>
  <c r="O120" i="5"/>
  <c r="N120" i="5"/>
  <c r="O117" i="5"/>
  <c r="N117" i="5"/>
  <c r="O116" i="5"/>
  <c r="N115" i="5"/>
  <c r="O113" i="5"/>
  <c r="N113" i="5"/>
  <c r="O112" i="5"/>
  <c r="N112" i="5"/>
  <c r="O109" i="5"/>
  <c r="N109" i="5"/>
  <c r="O108" i="5"/>
  <c r="N108" i="5"/>
  <c r="N107" i="5"/>
  <c r="O105" i="5"/>
  <c r="N105" i="5"/>
  <c r="O104" i="5"/>
  <c r="N104" i="5"/>
  <c r="O101" i="5"/>
  <c r="N101" i="5"/>
  <c r="O100" i="5"/>
  <c r="N99" i="5"/>
  <c r="O97" i="5"/>
  <c r="N97" i="5"/>
  <c r="O96" i="5"/>
  <c r="N96" i="5"/>
  <c r="O93" i="5"/>
  <c r="N93" i="5"/>
  <c r="O92" i="5"/>
  <c r="N91" i="5"/>
  <c r="O89" i="5"/>
  <c r="N89" i="5"/>
  <c r="O88" i="5"/>
  <c r="N88" i="5"/>
  <c r="O85" i="5"/>
  <c r="N85" i="5"/>
  <c r="O84" i="5"/>
  <c r="N83" i="5"/>
  <c r="O81" i="5"/>
  <c r="N81" i="5"/>
  <c r="O80" i="5"/>
  <c r="N80" i="5"/>
  <c r="O77" i="5"/>
  <c r="N77" i="5"/>
  <c r="O76" i="5"/>
  <c r="N75" i="5"/>
  <c r="O73" i="5"/>
  <c r="N73" i="5"/>
  <c r="O72" i="5"/>
  <c r="N72" i="5"/>
  <c r="O69" i="5"/>
  <c r="N69" i="5"/>
  <c r="O68" i="5"/>
  <c r="N67" i="5"/>
  <c r="O65" i="5"/>
  <c r="N65" i="5"/>
  <c r="O64" i="5"/>
  <c r="N64" i="5"/>
  <c r="O61" i="5"/>
  <c r="N61" i="5"/>
  <c r="O60" i="5"/>
  <c r="N60" i="5"/>
  <c r="O57" i="5"/>
  <c r="N57" i="5"/>
  <c r="O56" i="5"/>
  <c r="N55" i="5"/>
  <c r="O53" i="5"/>
  <c r="N53" i="5"/>
  <c r="O52" i="5"/>
  <c r="N52" i="5"/>
  <c r="O49" i="5"/>
  <c r="N49" i="5"/>
  <c r="O48" i="5"/>
  <c r="N47" i="5"/>
  <c r="O45" i="5"/>
  <c r="N45" i="5"/>
  <c r="O44" i="5"/>
  <c r="N44" i="5"/>
  <c r="O41" i="5"/>
  <c r="N41" i="5"/>
  <c r="O40" i="5"/>
  <c r="N40" i="5"/>
  <c r="O37" i="5"/>
  <c r="N37" i="5"/>
  <c r="O36" i="5"/>
  <c r="N36" i="5"/>
  <c r="O33" i="5"/>
  <c r="N33" i="5"/>
  <c r="O32" i="5"/>
  <c r="N32" i="5"/>
  <c r="O29" i="5"/>
  <c r="N29" i="5"/>
  <c r="O28" i="5"/>
  <c r="N28" i="5"/>
  <c r="N27" i="5"/>
  <c r="O25" i="5"/>
  <c r="N25" i="5"/>
  <c r="O24" i="5"/>
  <c r="N24" i="5"/>
  <c r="O21" i="5"/>
  <c r="N21" i="5"/>
  <c r="O20" i="5"/>
  <c r="N20" i="5"/>
  <c r="O17" i="5"/>
  <c r="N17" i="5"/>
  <c r="O16" i="5"/>
  <c r="N16" i="5"/>
  <c r="O9" i="5"/>
  <c r="N9" i="5"/>
  <c r="O8" i="5"/>
  <c r="N8" i="5"/>
  <c r="O5" i="5"/>
  <c r="N5" i="5"/>
  <c r="O4" i="5"/>
  <c r="N4" i="5"/>
  <c r="G62" i="3"/>
  <c r="F62" i="3"/>
  <c r="E62" i="3"/>
  <c r="D62" i="3"/>
  <c r="C62" i="3"/>
  <c r="B62" i="3"/>
  <c r="N74" i="5" l="1"/>
  <c r="N82" i="5"/>
  <c r="N98" i="5"/>
  <c r="N122" i="5"/>
  <c r="N138" i="5"/>
  <c r="N154" i="5"/>
  <c r="N190" i="5"/>
  <c r="N206" i="5"/>
  <c r="N6" i="5"/>
  <c r="O10" i="5"/>
  <c r="O58" i="5"/>
  <c r="O78" i="5"/>
  <c r="O82" i="5"/>
  <c r="O90" i="5"/>
  <c r="O98" i="5"/>
  <c r="O102" i="5"/>
  <c r="O106" i="5"/>
  <c r="O114" i="5"/>
  <c r="O118" i="5"/>
  <c r="O122" i="5"/>
  <c r="O130" i="5"/>
  <c r="O142" i="5"/>
  <c r="O170" i="5"/>
  <c r="O178" i="5"/>
  <c r="O194" i="5"/>
  <c r="O198" i="5"/>
  <c r="O202" i="5"/>
  <c r="O206" i="5"/>
  <c r="O218" i="5"/>
  <c r="O222" i="5"/>
  <c r="N222" i="5"/>
  <c r="O6" i="5"/>
  <c r="O238" i="5"/>
  <c r="O214" i="5"/>
  <c r="O190" i="5"/>
  <c r="O174" i="5"/>
  <c r="O158" i="5"/>
  <c r="O154" i="5"/>
  <c r="N146" i="5"/>
  <c r="O146" i="5"/>
  <c r="O126" i="5"/>
  <c r="O94" i="5"/>
  <c r="O74" i="5"/>
  <c r="O70" i="5"/>
  <c r="N66" i="5"/>
  <c r="O66" i="5"/>
  <c r="N26" i="5"/>
  <c r="N10" i="5"/>
  <c r="O234" i="5"/>
  <c r="N230" i="5"/>
  <c r="O230" i="5"/>
  <c r="N226" i="5"/>
  <c r="O226" i="5"/>
  <c r="O210" i="5"/>
  <c r="N198" i="5"/>
  <c r="O186" i="5"/>
  <c r="N182" i="5"/>
  <c r="O182" i="5"/>
  <c r="N166" i="5"/>
  <c r="O166" i="5"/>
  <c r="O150" i="5"/>
  <c r="O134" i="5"/>
  <c r="N130" i="5"/>
  <c r="N114" i="5"/>
  <c r="O110" i="5"/>
  <c r="N106" i="5"/>
  <c r="N90" i="5"/>
  <c r="O86" i="5"/>
  <c r="N54" i="5"/>
  <c r="N38" i="5"/>
  <c r="N22" i="5"/>
  <c r="N238" i="5"/>
  <c r="N214" i="5"/>
  <c r="N234" i="5"/>
  <c r="O138" i="5"/>
  <c r="O26" i="5"/>
  <c r="N174" i="5"/>
  <c r="O39" i="5"/>
  <c r="O42" i="5"/>
  <c r="O43" i="5"/>
  <c r="O46" i="5"/>
  <c r="O59" i="5"/>
  <c r="O62" i="5"/>
  <c r="N39" i="5"/>
  <c r="N42" i="5"/>
  <c r="N43" i="5"/>
  <c r="N46" i="5"/>
  <c r="N59" i="5"/>
  <c r="N62" i="5"/>
  <c r="N34" i="5"/>
  <c r="O54" i="5"/>
  <c r="O34" i="5"/>
  <c r="O30" i="5"/>
  <c r="O18" i="5"/>
  <c r="N18" i="5"/>
  <c r="O50" i="5"/>
  <c r="O38" i="5"/>
  <c r="O22" i="5"/>
  <c r="N58" i="5"/>
  <c r="N70" i="5"/>
  <c r="N178" i="5"/>
  <c r="N218" i="5"/>
  <c r="N210" i="5"/>
  <c r="N202" i="5"/>
  <c r="N194" i="5"/>
  <c r="N186" i="5"/>
  <c r="N170" i="5"/>
  <c r="N158" i="5"/>
  <c r="N150" i="5"/>
  <c r="N142" i="5"/>
  <c r="N134" i="5"/>
  <c r="N126" i="5"/>
  <c r="N118" i="5"/>
  <c r="N102" i="5"/>
  <c r="N94" i="5"/>
  <c r="N86" i="5"/>
  <c r="N78" i="5"/>
  <c r="N50" i="5"/>
  <c r="N3" i="5"/>
  <c r="N19" i="5"/>
  <c r="N23" i="5"/>
  <c r="N30" i="5"/>
  <c r="N31" i="5"/>
  <c r="N56" i="5"/>
  <c r="N63" i="5"/>
  <c r="N76" i="5"/>
  <c r="N84" i="5"/>
  <c r="N87" i="5"/>
  <c r="N92" i="5"/>
  <c r="N100" i="5"/>
  <c r="N110" i="5"/>
  <c r="N111" i="5"/>
  <c r="N116" i="5"/>
  <c r="N119" i="5"/>
  <c r="N124" i="5"/>
  <c r="N135" i="5"/>
  <c r="N7" i="5"/>
  <c r="N15" i="5"/>
  <c r="N35" i="5"/>
  <c r="N48" i="5"/>
  <c r="N51" i="5"/>
  <c r="N68" i="5"/>
  <c r="N71" i="5"/>
  <c r="N79" i="5"/>
  <c r="N95" i="5"/>
  <c r="N103" i="5"/>
  <c r="N127" i="5"/>
  <c r="N132" i="5"/>
  <c r="N140" i="5"/>
  <c r="N143" i="5"/>
  <c r="N148" i="5"/>
  <c r="N151" i="5"/>
  <c r="N156" i="5"/>
  <c r="N163" i="5"/>
  <c r="N168" i="5"/>
  <c r="N171" i="5"/>
  <c r="N176" i="5"/>
  <c r="N179" i="5"/>
  <c r="N184" i="5"/>
  <c r="N187" i="5"/>
  <c r="N192" i="5"/>
  <c r="N195" i="5"/>
  <c r="N200" i="5"/>
  <c r="N203" i="5"/>
  <c r="N208" i="5"/>
  <c r="N211" i="5"/>
  <c r="N216" i="5"/>
  <c r="N219" i="5"/>
  <c r="O3" i="5"/>
  <c r="O7" i="5"/>
  <c r="O15" i="5"/>
  <c r="O19" i="5"/>
  <c r="O23" i="5"/>
  <c r="O27" i="5"/>
  <c r="O31" i="5"/>
  <c r="O35" i="5"/>
  <c r="O47" i="5"/>
  <c r="O51" i="5"/>
  <c r="O55" i="5"/>
  <c r="O63" i="5"/>
  <c r="O67" i="5"/>
  <c r="O71" i="5"/>
  <c r="O75" i="5"/>
  <c r="O79" i="5"/>
  <c r="O83" i="5"/>
  <c r="O87" i="5"/>
  <c r="O91" i="5"/>
  <c r="O95" i="5"/>
  <c r="O99" i="5"/>
  <c r="O103" i="5"/>
  <c r="O107" i="5"/>
  <c r="O111" i="5"/>
  <c r="O115" i="5"/>
  <c r="O119" i="5"/>
  <c r="O123" i="5"/>
  <c r="O127" i="5"/>
  <c r="O131" i="5"/>
  <c r="O135" i="5"/>
  <c r="O139" i="5"/>
  <c r="O143" i="5"/>
  <c r="O147" i="5"/>
  <c r="O151" i="5"/>
  <c r="O155" i="5"/>
  <c r="O163" i="5"/>
  <c r="O167" i="5"/>
  <c r="O171" i="5"/>
  <c r="O175" i="5"/>
  <c r="O179" i="5"/>
  <c r="O183" i="5"/>
  <c r="O187" i="5"/>
  <c r="O191" i="5"/>
  <c r="O195" i="5"/>
  <c r="O199" i="5"/>
  <c r="O203" i="5"/>
  <c r="O207" i="5"/>
  <c r="O211" i="5"/>
  <c r="O215" i="5"/>
  <c r="O219" i="5"/>
  <c r="O223" i="5"/>
  <c r="O227" i="5"/>
  <c r="O231" i="5"/>
  <c r="O235" i="5"/>
  <c r="N223" i="5"/>
  <c r="N227" i="5"/>
  <c r="N231" i="5"/>
  <c r="N235" i="5"/>
  <c r="O239" i="5" l="1"/>
  <c r="N239" i="5"/>
</calcChain>
</file>

<file path=xl/sharedStrings.xml><?xml version="1.0" encoding="utf-8"?>
<sst xmlns="http://schemas.openxmlformats.org/spreadsheetml/2006/main" count="1321" uniqueCount="110">
  <si>
    <t>State / Territory</t>
  </si>
  <si>
    <t>MEDICAID</t>
  </si>
  <si>
    <t>TOTAL</t>
  </si>
  <si>
    <t>EP</t>
  </si>
  <si>
    <t>Hospital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</si>
  <si>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</si>
  <si>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</si>
  <si>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</si>
  <si>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</si>
  <si>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</si>
  <si>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</si>
  <si>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</si>
  <si>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</si>
  <si>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</si>
  <si>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Federated States Of Micronesia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</si>
  <si>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</si>
  <si>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</si>
  <si>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</si>
  <si>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</si>
  <si>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</si>
  <si>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</si>
  <si>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</si>
  <si>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</si>
  <si>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</si>
  <si>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</si>
  <si>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</si>
  <si>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</si>
  <si>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</si>
  <si>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</si>
  <si>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</si>
  <si>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</si>
  <si>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</si>
  <si>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</si>
  <si>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</si>
  <si>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</si>
  <si>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</si>
  <si>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</si>
  <si>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</si>
  <si>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</si>
  <si>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</si>
  <si>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</si>
  <si>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</si>
  <si>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</si>
  <si>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</si>
  <si>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</si>
  <si>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</si>
  <si>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</si>
  <si>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</si>
  <si>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</si>
  <si>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</si>
  <si>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</si>
  <si>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</si>
  <si>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</si>
  <si>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</si>
  <si>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</si>
  <si>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</si>
  <si>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</si>
  <si>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</si>
  <si>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</si>
  <si>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</si>
  <si>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</si>
  <si>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</si>
  <si>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</si>
  <si>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INCENTIVE PAYMENT PROGRAM</t>
  </si>
  <si>
    <t>PROGRAM</t>
  </si>
  <si>
    <t>PROVIDER TYPE</t>
  </si>
  <si>
    <t>PROGRAM TOTALS</t>
  </si>
  <si>
    <t>PAYMENT COUNT</t>
  </si>
  <si>
    <t>PAYMENT AMOUNT</t>
  </si>
  <si>
    <t>MEDICARE</t>
  </si>
  <si>
    <t>Medicare</t>
  </si>
  <si>
    <t>Total</t>
  </si>
  <si>
    <t>Medicare/Medicaid</t>
  </si>
  <si>
    <t>Total Hospitals</t>
  </si>
  <si>
    <t>Medicaid</t>
  </si>
  <si>
    <t>Grand Total</t>
  </si>
  <si>
    <t>Other Payments:</t>
  </si>
  <si>
    <t>Paid Count</t>
  </si>
  <si>
    <t>Payment Amt</t>
  </si>
  <si>
    <t>TOTALS</t>
  </si>
  <si>
    <t>Program Type</t>
  </si>
  <si>
    <t>Provider Type</t>
  </si>
  <si>
    <t>Count</t>
  </si>
  <si>
    <t>Amount</t>
  </si>
  <si>
    <t>AIU Count</t>
  </si>
  <si>
    <t>AIU Amount</t>
  </si>
  <si>
    <t>MU Count</t>
  </si>
  <si>
    <t>MU Amount</t>
  </si>
  <si>
    <t>Total Count</t>
  </si>
  <si>
    <t>Total Amount</t>
  </si>
  <si>
    <t>Medicare Count</t>
  </si>
  <si>
    <t>Medicare Payments</t>
  </si>
  <si>
    <t>Medicaid Count</t>
  </si>
  <si>
    <t>Medicaid Payments</t>
  </si>
  <si>
    <t>Total Payments</t>
  </si>
  <si>
    <t>HPSA EP Payments Program-To-Date:</t>
  </si>
  <si>
    <t>MAO EP Payments Program-To-Date:</t>
  </si>
  <si>
    <t>State/Territory</t>
  </si>
  <si>
    <t>Unique Count of 
EPs</t>
  </si>
  <si>
    <t>Unique Count of  HOSPITALS</t>
  </si>
  <si>
    <t xml:space="preserve">Medicaid                 </t>
  </si>
  <si>
    <t xml:space="preserve">Medicare                 </t>
  </si>
  <si>
    <t xml:space="preserve">Medicare/Medicaid        </t>
  </si>
  <si>
    <t>District Of Columbia</t>
  </si>
  <si>
    <t>American Samoa</t>
  </si>
  <si>
    <r>
      <t xml:space="preserve"> (includes 2011, 2012, 2013,</t>
    </r>
    <r>
      <rPr>
        <b/>
        <i/>
        <u val="singleAccounting"/>
        <sz val="9"/>
        <rFont val="Calibri"/>
        <family val="2"/>
        <scheme val="minor"/>
      </rPr>
      <t xml:space="preserve">2014 </t>
    </r>
    <r>
      <rPr>
        <i/>
        <u val="singleAccounting"/>
        <sz val="9"/>
        <rFont val="Calibri"/>
        <family val="2"/>
        <scheme val="minor"/>
      </rPr>
      <t>and 2015</t>
    </r>
    <r>
      <rPr>
        <i/>
        <sz val="9"/>
        <rFont val="Calibri"/>
        <family val="2"/>
        <scheme val="minor"/>
      </rPr>
      <t xml:space="preserve"> payments)</t>
    </r>
  </si>
  <si>
    <t># 15,796</t>
  </si>
  <si>
    <t xml:space="preserve"> (includes 2011,2012,2013, 2014 and 2015 payments)</t>
  </si>
  <si>
    <t xml:space="preserve">  NOVEMBER 2016</t>
  </si>
  <si>
    <t>#167,773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</si>
</sst>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  <numFmt numFmtId="166" formatCode="&quot;$&quot;#,##0.00"/>
    <numFmt numFmtId="167" formatCode="_(&quot;$&quot;* #,##0.00_);_(&quot;$&quot;* \(#,##0.00\);_(&quot;$&quot;* &quot;-&quot;_);_(@_)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i/>
      <sz val="1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0"/>
      <name val="Calibri"/>
      <family val="2"/>
      <scheme val="minor"/>
    </font>
    <font>
      <b/>
      <sz val="8"/>
      <color theme="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Arial"/>
      <family val="2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b/>
      <i/>
      <u val="singleAccounting"/>
      <sz val="9"/>
      <name val="Calibri"/>
      <family val="2"/>
      <scheme val="minor"/>
    </font>
    <font>
      <i/>
      <u val="singleAccounting"/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7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/>
      </left>
      <right style="thin">
        <color theme="1"/>
      </right>
      <top style="thin">
        <color theme="0" tint="-0.34998626667073579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C0C0C0"/>
      </left>
      <right style="thin">
        <color auto="1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auto="1"/>
      </right>
      <top style="thin">
        <color auto="1"/>
      </top>
      <bottom style="thin">
        <color rgb="FFC0C0C0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3" tint="0.7999816888943144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theme="3" tint="0.79998168889431442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auto="1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0" fontId="8" fillId="0" borderId="0"/>
    <xf numFmtId="0" fontId="8" fillId="0" borderId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14" applyNumberFormat="0" applyAlignment="0" applyProtection="0"/>
    <xf numFmtId="0" fontId="35" fillId="16" borderId="15" applyNumberFormat="0" applyAlignment="0" applyProtection="0"/>
    <xf numFmtId="0" fontId="36" fillId="16" borderId="14" applyNumberFormat="0" applyAlignment="0" applyProtection="0"/>
    <xf numFmtId="0" fontId="37" fillId="0" borderId="16" applyNumberFormat="0" applyFill="0" applyAlignment="0" applyProtection="0"/>
    <xf numFmtId="0" fontId="2" fillId="17" borderId="17" applyNumberFormat="0" applyAlignment="0" applyProtection="0"/>
    <xf numFmtId="0" fontId="38" fillId="0" borderId="0" applyNumberFormat="0" applyFill="0" applyBorder="0" applyAlignment="0" applyProtection="0"/>
    <xf numFmtId="0" fontId="1" fillId="18" borderId="18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4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41" fillId="34" borderId="0" applyNumberFormat="0" applyBorder="0" applyAlignment="0" applyProtection="0"/>
    <xf numFmtId="0" fontId="4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41" fillId="38" borderId="0" applyNumberFormat="0" applyBorder="0" applyAlignment="0" applyProtection="0"/>
    <xf numFmtId="0" fontId="4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41" fillId="42" borderId="0" applyNumberFormat="0" applyBorder="0" applyAlignment="0" applyProtection="0"/>
    <xf numFmtId="0" fontId="8" fillId="0" borderId="0"/>
    <xf numFmtId="0" fontId="8" fillId="0" borderId="0"/>
  </cellStyleXfs>
  <cellXfs count="231">
    <xf numFmtId="0" fontId="0" fillId="0" borderId="0" xfId="0"/>
    <xf numFmtId="164" fontId="11" fillId="0" borderId="2" xfId="1" applyNumberFormat="1" applyFont="1" applyBorder="1" applyAlignment="1">
      <alignment horizontal="right" wrapText="1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 applyAlignment="1"/>
    <xf numFmtId="164" fontId="15" fillId="0" borderId="0" xfId="1" applyNumberFormat="1" applyFont="1" applyFill="1" applyBorder="1" applyAlignment="1"/>
    <xf numFmtId="0" fontId="16" fillId="0" borderId="0" xfId="0" applyFont="1"/>
    <xf numFmtId="0" fontId="0" fillId="0" borderId="0" xfId="0" applyFont="1"/>
    <xf numFmtId="164" fontId="0" fillId="0" borderId="0" xfId="1" applyNumberFormat="1" applyFont="1"/>
    <xf numFmtId="164" fontId="0" fillId="0" borderId="0" xfId="1" applyNumberFormat="1" applyFont="1" applyBorder="1" applyAlignment="1">
      <alignment horizontal="center"/>
    </xf>
    <xf numFmtId="0" fontId="6" fillId="3" borderId="9" xfId="2" applyFont="1" applyFill="1" applyBorder="1" applyAlignment="1">
      <alignment horizontal="center" vertical="center"/>
    </xf>
    <xf numFmtId="164" fontId="6" fillId="3" borderId="9" xfId="1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Border="1"/>
    <xf numFmtId="164" fontId="19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horizontal="center"/>
    </xf>
    <xf numFmtId="0" fontId="19" fillId="0" borderId="0" xfId="0" applyFont="1" applyAlignment="1">
      <alignment wrapText="1"/>
    </xf>
    <xf numFmtId="164" fontId="19" fillId="0" borderId="0" xfId="1" applyNumberFormat="1" applyFont="1" applyBorder="1" applyAlignment="1">
      <alignment horizontal="center"/>
    </xf>
    <xf numFmtId="164" fontId="25" fillId="0" borderId="0" xfId="1" applyNumberFormat="1" applyFont="1"/>
    <xf numFmtId="3" fontId="0" fillId="0" borderId="0" xfId="0" applyNumberFormat="1"/>
    <xf numFmtId="3" fontId="42" fillId="0" borderId="0" xfId="0" applyNumberFormat="1" applyFont="1"/>
    <xf numFmtId="164" fontId="42" fillId="0" borderId="0" xfId="1" applyNumberFormat="1" applyFont="1" applyBorder="1"/>
    <xf numFmtId="0" fontId="19" fillId="0" borderId="27" xfId="2" applyFont="1" applyBorder="1" applyAlignment="1"/>
    <xf numFmtId="3" fontId="19" fillId="0" borderId="27" xfId="2" applyNumberFormat="1" applyFont="1" applyBorder="1" applyAlignment="1"/>
    <xf numFmtId="0" fontId="23" fillId="7" borderId="27" xfId="2" applyFont="1" applyFill="1" applyBorder="1" applyAlignment="1"/>
    <xf numFmtId="3" fontId="23" fillId="7" borderId="27" xfId="2" applyNumberFormat="1" applyFont="1" applyFill="1" applyBorder="1" applyAlignment="1"/>
    <xf numFmtId="3" fontId="22" fillId="0" borderId="27" xfId="0" applyNumberFormat="1" applyFont="1" applyBorder="1" applyAlignment="1">
      <alignment horizontal="right"/>
    </xf>
    <xf numFmtId="0" fontId="19" fillId="7" borderId="27" xfId="2" applyFont="1" applyFill="1" applyBorder="1" applyAlignment="1"/>
    <xf numFmtId="0" fontId="6" fillId="2" borderId="29" xfId="2" applyFont="1" applyFill="1" applyBorder="1"/>
    <xf numFmtId="0" fontId="19" fillId="0" borderId="31" xfId="2" applyFont="1" applyBorder="1" applyAlignment="1"/>
    <xf numFmtId="0" fontId="21" fillId="3" borderId="26" xfId="2" applyFont="1" applyFill="1" applyBorder="1" applyAlignment="1">
      <alignment horizontal="center"/>
    </xf>
    <xf numFmtId="164" fontId="21" fillId="3" borderId="26" xfId="1" applyNumberFormat="1" applyFont="1" applyFill="1" applyBorder="1" applyAlignment="1">
      <alignment horizontal="center"/>
    </xf>
    <xf numFmtId="0" fontId="19" fillId="0" borderId="33" xfId="2" applyFont="1" applyBorder="1" applyAlignment="1"/>
    <xf numFmtId="0" fontId="19" fillId="0" borderId="34" xfId="2" applyFont="1" applyBorder="1" applyAlignment="1"/>
    <xf numFmtId="0" fontId="23" fillId="7" borderId="34" xfId="2" applyFont="1" applyFill="1" applyBorder="1" applyAlignment="1"/>
    <xf numFmtId="0" fontId="19" fillId="7" borderId="34" xfId="2" applyFont="1" applyFill="1" applyBorder="1" applyAlignment="1"/>
    <xf numFmtId="0" fontId="6" fillId="2" borderId="35" xfId="2" applyFont="1" applyFill="1" applyBorder="1"/>
    <xf numFmtId="3" fontId="24" fillId="7" borderId="34" xfId="2" applyNumberFormat="1" applyFont="1" applyFill="1" applyBorder="1" applyAlignment="1"/>
    <xf numFmtId="3" fontId="6" fillId="2" borderId="35" xfId="2" applyNumberFormat="1" applyFont="1" applyFill="1" applyBorder="1"/>
    <xf numFmtId="0" fontId="19" fillId="0" borderId="40" xfId="2" applyFont="1" applyBorder="1" applyAlignment="1">
      <alignment wrapText="1"/>
    </xf>
    <xf numFmtId="0" fontId="19" fillId="0" borderId="41" xfId="2" applyFont="1" applyBorder="1" applyAlignment="1">
      <alignment wrapText="1"/>
    </xf>
    <xf numFmtId="0" fontId="23" fillId="7" borderId="41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  <xf numFmtId="0" fontId="23" fillId="0" borderId="41" xfId="2" applyFont="1" applyFill="1" applyBorder="1" applyAlignment="1">
      <alignment wrapText="1"/>
    </xf>
    <xf numFmtId="0" fontId="19" fillId="0" borderId="41" xfId="2" applyFont="1" applyBorder="1" applyAlignment="1"/>
    <xf numFmtId="0" fontId="23" fillId="7" borderId="41" xfId="2" applyFont="1" applyFill="1" applyBorder="1" applyAlignment="1"/>
    <xf numFmtId="0" fontId="6" fillId="2" borderId="42" xfId="2" applyFont="1" applyFill="1" applyBorder="1" applyAlignment="1">
      <alignment wrapText="1"/>
    </xf>
    <xf numFmtId="3" fontId="23" fillId="7" borderId="34" xfId="2" applyNumberFormat="1" applyFont="1" applyFill="1" applyBorder="1" applyAlignment="1"/>
    <xf numFmtId="0" fontId="43" fillId="43" borderId="43" xfId="0" applyFont="1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64" fontId="0" fillId="0" borderId="0" xfId="1" applyNumberFormat="1" applyFont="1" applyAlignment="1">
      <alignment wrapText="1"/>
    </xf>
    <xf numFmtId="0" fontId="0" fillId="0" borderId="0" xfId="0" applyAlignment="1">
      <alignment wrapText="1"/>
    </xf>
    <xf numFmtId="164" fontId="6" fillId="3" borderId="25" xfId="1" applyNumberFormat="1" applyFont="1" applyFill="1" applyBorder="1" applyAlignment="1">
      <alignment horizontal="center" vertical="center" wrapText="1"/>
    </xf>
    <xf numFmtId="1" fontId="6" fillId="3" borderId="25" xfId="0" applyNumberFormat="1" applyFont="1" applyFill="1" applyBorder="1" applyAlignment="1">
      <alignment horizontal="center" vertical="center" wrapText="1"/>
    </xf>
    <xf numFmtId="0" fontId="6" fillId="9" borderId="26" xfId="2" applyFont="1" applyFill="1" applyBorder="1" applyAlignment="1">
      <alignment horizontal="center"/>
    </xf>
    <xf numFmtId="164" fontId="6" fillId="9" borderId="26" xfId="1" applyNumberFormat="1" applyFont="1" applyFill="1" applyBorder="1" applyAlignment="1">
      <alignment horizontal="center"/>
    </xf>
    <xf numFmtId="0" fontId="6" fillId="10" borderId="26" xfId="2" applyFont="1" applyFill="1" applyBorder="1" applyAlignment="1">
      <alignment horizontal="center"/>
    </xf>
    <xf numFmtId="164" fontId="6" fillId="10" borderId="26" xfId="1" applyNumberFormat="1" applyFont="1" applyFill="1" applyBorder="1" applyAlignment="1">
      <alignment horizontal="center"/>
    </xf>
    <xf numFmtId="0" fontId="6" fillId="11" borderId="26" xfId="2" applyFont="1" applyFill="1" applyBorder="1" applyAlignment="1">
      <alignment horizontal="center"/>
    </xf>
    <xf numFmtId="164" fontId="6" fillId="11" borderId="26" xfId="1" applyNumberFormat="1" applyFont="1" applyFill="1" applyBorder="1" applyAlignment="1">
      <alignment horizontal="center"/>
    </xf>
    <xf numFmtId="0" fontId="23" fillId="7" borderId="26" xfId="2" applyFont="1" applyFill="1" applyBorder="1"/>
    <xf numFmtId="0" fontId="23" fillId="7" borderId="26" xfId="2" applyFont="1" applyFill="1" applyBorder="1" applyAlignment="1">
      <alignment wrapText="1"/>
    </xf>
    <xf numFmtId="0" fontId="9" fillId="3" borderId="21" xfId="0" applyFont="1" applyFill="1" applyBorder="1" applyAlignment="1">
      <alignment horizontal="left"/>
    </xf>
    <xf numFmtId="0" fontId="44" fillId="0" borderId="43" xfId="0" applyFont="1" applyFill="1" applyBorder="1" applyAlignment="1">
      <alignment horizontal="left"/>
    </xf>
    <xf numFmtId="0" fontId="45" fillId="0" borderId="43" xfId="0" applyFont="1" applyBorder="1"/>
    <xf numFmtId="0" fontId="45" fillId="7" borderId="43" xfId="0" applyFont="1" applyFill="1" applyBorder="1" applyAlignment="1">
      <alignment horizontal="left"/>
    </xf>
    <xf numFmtId="0" fontId="45" fillId="7" borderId="43" xfId="0" applyFont="1" applyFill="1" applyBorder="1"/>
    <xf numFmtId="3" fontId="45" fillId="7" borderId="43" xfId="0" applyNumberFormat="1" applyFont="1" applyFill="1" applyBorder="1" applyAlignment="1">
      <alignment horizontal="right"/>
    </xf>
    <xf numFmtId="0" fontId="44" fillId="7" borderId="43" xfId="0" applyFont="1" applyFill="1" applyBorder="1"/>
    <xf numFmtId="0" fontId="45" fillId="0" borderId="43" xfId="0" applyFont="1" applyFill="1" applyBorder="1" applyAlignment="1">
      <alignment horizontal="left"/>
    </xf>
    <xf numFmtId="3" fontId="19" fillId="0" borderId="0" xfId="0" applyNumberFormat="1" applyFont="1"/>
    <xf numFmtId="3" fontId="21" fillId="3" borderId="26" xfId="2" applyNumberFormat="1" applyFont="1" applyFill="1" applyBorder="1" applyAlignment="1">
      <alignment horizontal="center"/>
    </xf>
    <xf numFmtId="42" fontId="21" fillId="3" borderId="26" xfId="1" applyNumberFormat="1" applyFont="1" applyFill="1" applyBorder="1" applyAlignment="1">
      <alignment horizontal="center"/>
    </xf>
    <xf numFmtId="3" fontId="0" fillId="0" borderId="0" xfId="0" applyNumberFormat="1" applyBorder="1"/>
    <xf numFmtId="42" fontId="0" fillId="0" borderId="0" xfId="1" applyNumberFormat="1" applyFont="1"/>
    <xf numFmtId="3" fontId="6" fillId="2" borderId="27" xfId="2" applyNumberFormat="1" applyFont="1" applyFill="1" applyBorder="1"/>
    <xf numFmtId="3" fontId="21" fillId="3" borderId="21" xfId="2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164" fontId="9" fillId="3" borderId="47" xfId="1" applyNumberFormat="1" applyFont="1" applyFill="1" applyBorder="1"/>
    <xf numFmtId="3" fontId="9" fillId="3" borderId="20" xfId="0" applyNumberFormat="1" applyFont="1" applyFill="1" applyBorder="1"/>
    <xf numFmtId="0" fontId="7" fillId="0" borderId="49" xfId="2" applyFont="1" applyFill="1" applyBorder="1"/>
    <xf numFmtId="0" fontId="7" fillId="0" borderId="50" xfId="2" applyFont="1" applyFill="1" applyBorder="1"/>
    <xf numFmtId="44" fontId="6" fillId="2" borderId="30" xfId="1" applyFont="1" applyFill="1" applyBorder="1" applyAlignment="1"/>
    <xf numFmtId="44" fontId="24" fillId="7" borderId="28" xfId="1" applyFont="1" applyFill="1" applyBorder="1" applyAlignment="1"/>
    <xf numFmtId="42" fontId="21" fillId="3" borderId="26" xfId="1" applyNumberFormat="1" applyFont="1" applyFill="1" applyBorder="1" applyAlignment="1"/>
    <xf numFmtId="44" fontId="23" fillId="7" borderId="37" xfId="1" applyFont="1" applyFill="1" applyBorder="1" applyAlignment="1"/>
    <xf numFmtId="44" fontId="6" fillId="2" borderId="38" xfId="1" applyFont="1" applyFill="1" applyBorder="1" applyAlignment="1"/>
    <xf numFmtId="3" fontId="46" fillId="0" borderId="52" xfId="47" applyNumberFormat="1" applyFont="1" applyFill="1" applyBorder="1" applyAlignment="1">
      <alignment horizontal="right" wrapText="1"/>
    </xf>
    <xf numFmtId="0" fontId="21" fillId="3" borderId="24" xfId="2" applyFont="1" applyFill="1" applyBorder="1" applyAlignment="1">
      <alignment horizontal="center"/>
    </xf>
    <xf numFmtId="0" fontId="7" fillId="0" borderId="57" xfId="2" applyFont="1" applyFill="1" applyBorder="1"/>
    <xf numFmtId="0" fontId="7" fillId="0" borderId="49" xfId="2" applyFont="1" applyFill="1" applyBorder="1" applyAlignment="1">
      <alignment wrapText="1"/>
    </xf>
    <xf numFmtId="3" fontId="47" fillId="8" borderId="58" xfId="2" applyNumberFormat="1" applyFont="1" applyFill="1" applyBorder="1" applyAlignment="1"/>
    <xf numFmtId="3" fontId="47" fillId="8" borderId="3" xfId="2" applyNumberFormat="1" applyFont="1" applyFill="1" applyBorder="1" applyAlignment="1"/>
    <xf numFmtId="3" fontId="47" fillId="0" borderId="48" xfId="2" applyNumberFormat="1" applyFont="1" applyFill="1" applyBorder="1" applyAlignment="1"/>
    <xf numFmtId="3" fontId="12" fillId="8" borderId="58" xfId="2" applyNumberFormat="1" applyFont="1" applyFill="1" applyBorder="1" applyAlignment="1"/>
    <xf numFmtId="44" fontId="12" fillId="8" borderId="53" xfId="1" applyFont="1" applyFill="1" applyBorder="1" applyAlignment="1"/>
    <xf numFmtId="3" fontId="12" fillId="8" borderId="3" xfId="2" applyNumberFormat="1" applyFont="1" applyFill="1" applyBorder="1" applyAlignment="1"/>
    <xf numFmtId="44" fontId="12" fillId="8" borderId="1" xfId="1" applyFont="1" applyFill="1" applyBorder="1" applyAlignment="1"/>
    <xf numFmtId="44" fontId="12" fillId="8" borderId="51" xfId="1" applyFont="1" applyFill="1" applyBorder="1" applyAlignment="1"/>
    <xf numFmtId="44" fontId="21" fillId="3" borderId="54" xfId="1" applyNumberFormat="1" applyFont="1" applyFill="1" applyBorder="1" applyAlignment="1">
      <alignment horizontal="center"/>
    </xf>
    <xf numFmtId="44" fontId="23" fillId="7" borderId="28" xfId="1" applyNumberFormat="1" applyFont="1" applyFill="1" applyBorder="1" applyAlignment="1"/>
    <xf numFmtId="44" fontId="47" fillId="8" borderId="53" xfId="1" applyNumberFormat="1" applyFont="1" applyFill="1" applyBorder="1" applyAlignment="1"/>
    <xf numFmtId="44" fontId="47" fillId="8" borderId="1" xfId="1" applyNumberFormat="1" applyFont="1" applyFill="1" applyBorder="1" applyAlignment="1"/>
    <xf numFmtId="3" fontId="47" fillId="8" borderId="60" xfId="2" applyNumberFormat="1" applyFont="1" applyFill="1" applyBorder="1" applyAlignment="1"/>
    <xf numFmtId="44" fontId="47" fillId="8" borderId="51" xfId="1" applyNumberFormat="1" applyFont="1" applyFill="1" applyBorder="1" applyAlignment="1"/>
    <xf numFmtId="3" fontId="12" fillId="8" borderId="60" xfId="2" applyNumberFormat="1" applyFont="1" applyFill="1" applyBorder="1" applyAlignment="1"/>
    <xf numFmtId="3" fontId="47" fillId="0" borderId="61" xfId="2" applyNumberFormat="1" applyFont="1" applyFill="1" applyBorder="1" applyAlignment="1"/>
    <xf numFmtId="44" fontId="47" fillId="0" borderId="62" xfId="1" applyFont="1" applyFill="1" applyBorder="1" applyAlignment="1"/>
    <xf numFmtId="44" fontId="47" fillId="0" borderId="63" xfId="1" applyFont="1" applyFill="1" applyBorder="1" applyAlignment="1"/>
    <xf numFmtId="3" fontId="47" fillId="0" borderId="64" xfId="2" applyNumberFormat="1" applyFont="1" applyFill="1" applyBorder="1" applyAlignment="1"/>
    <xf numFmtId="44" fontId="47" fillId="0" borderId="65" xfId="1" applyFont="1" applyFill="1" applyBorder="1" applyAlignment="1"/>
    <xf numFmtId="3" fontId="48" fillId="7" borderId="43" xfId="0" applyNumberFormat="1" applyFont="1" applyFill="1" applyBorder="1" applyAlignment="1">
      <alignment horizontal="right"/>
    </xf>
    <xf numFmtId="3" fontId="49" fillId="0" borderId="43" xfId="0" applyNumberFormat="1" applyFont="1" applyFill="1" applyBorder="1" applyAlignment="1">
      <alignment horizontal="right"/>
    </xf>
    <xf numFmtId="3" fontId="49" fillId="0" borderId="43" xfId="0" applyNumberFormat="1" applyFont="1" applyBorder="1"/>
    <xf numFmtId="3" fontId="5" fillId="0" borderId="59" xfId="4" applyNumberFormat="1" applyFont="1" applyFill="1" applyBorder="1" applyAlignment="1">
      <alignment horizontal="right" wrapText="1"/>
    </xf>
    <xf numFmtId="7" fontId="5" fillId="0" borderId="59" xfId="1" applyNumberFormat="1" applyFont="1" applyFill="1" applyBorder="1" applyAlignment="1">
      <alignment horizontal="right" wrapText="1"/>
    </xf>
    <xf numFmtId="3" fontId="24" fillId="7" borderId="27" xfId="2" applyNumberFormat="1" applyFont="1" applyFill="1" applyBorder="1" applyAlignment="1"/>
    <xf numFmtId="44" fontId="24" fillId="7" borderId="27" xfId="1" applyFont="1" applyFill="1" applyBorder="1" applyAlignment="1"/>
    <xf numFmtId="3" fontId="6" fillId="2" borderId="29" xfId="2" applyNumberFormat="1" applyFont="1" applyFill="1" applyBorder="1"/>
    <xf numFmtId="44" fontId="6" fillId="2" borderId="29" xfId="1" applyFont="1" applyFill="1" applyBorder="1" applyAlignment="1"/>
    <xf numFmtId="164" fontId="50" fillId="0" borderId="0" xfId="1" applyNumberFormat="1" applyFont="1"/>
    <xf numFmtId="0" fontId="51" fillId="0" borderId="0" xfId="0" applyFont="1"/>
    <xf numFmtId="3" fontId="22" fillId="0" borderId="31" xfId="2" applyNumberFormat="1" applyFont="1" applyBorder="1" applyAlignment="1"/>
    <xf numFmtId="44" fontId="22" fillId="0" borderId="31" xfId="1" applyFont="1" applyBorder="1" applyAlignment="1"/>
    <xf numFmtId="3" fontId="22" fillId="0" borderId="45" xfId="0" applyNumberFormat="1" applyFont="1" applyBorder="1" applyAlignment="1">
      <alignment horizontal="right" vertical="center"/>
    </xf>
    <xf numFmtId="44" fontId="22" fillId="0" borderId="46" xfId="1" applyFont="1" applyBorder="1" applyAlignment="1"/>
    <xf numFmtId="3" fontId="22" fillId="0" borderId="33" xfId="2" applyNumberFormat="1" applyFont="1" applyBorder="1" applyAlignment="1"/>
    <xf numFmtId="44" fontId="22" fillId="0" borderId="36" xfId="1" applyFont="1" applyBorder="1" applyAlignment="1"/>
    <xf numFmtId="44" fontId="22" fillId="0" borderId="32" xfId="1" applyFont="1" applyBorder="1" applyAlignment="1"/>
    <xf numFmtId="3" fontId="22" fillId="0" borderId="27" xfId="2" applyNumberFormat="1" applyFont="1" applyBorder="1" applyAlignment="1"/>
    <xf numFmtId="44" fontId="22" fillId="0" borderId="27" xfId="1" applyFont="1" applyBorder="1" applyAlignment="1"/>
    <xf numFmtId="44" fontId="22" fillId="0" borderId="28" xfId="1" applyFont="1" applyBorder="1" applyAlignment="1"/>
    <xf numFmtId="3" fontId="22" fillId="0" borderId="34" xfId="2" applyNumberFormat="1" applyFont="1" applyBorder="1" applyAlignment="1"/>
    <xf numFmtId="44" fontId="22" fillId="0" borderId="37" xfId="1" applyFont="1" applyBorder="1" applyAlignment="1"/>
    <xf numFmtId="44" fontId="24" fillId="7" borderId="37" xfId="1" applyFont="1" applyFill="1" applyBorder="1" applyAlignment="1"/>
    <xf numFmtId="44" fontId="22" fillId="0" borderId="45" xfId="1" applyFont="1" applyBorder="1" applyAlignment="1">
      <alignment vertical="center"/>
    </xf>
    <xf numFmtId="44" fontId="22" fillId="0" borderId="44" xfId="1" applyFont="1" applyBorder="1" applyAlignment="1"/>
    <xf numFmtId="3" fontId="22" fillId="0" borderId="45" xfId="0" applyNumberFormat="1" applyFont="1" applyFill="1" applyBorder="1" applyAlignment="1">
      <alignment horizontal="right" vertical="center"/>
    </xf>
    <xf numFmtId="44" fontId="22" fillId="0" borderId="45" xfId="1" applyFont="1" applyFill="1" applyBorder="1" applyAlignment="1">
      <alignment vertical="center"/>
    </xf>
    <xf numFmtId="44" fontId="22" fillId="0" borderId="44" xfId="1" applyFont="1" applyFill="1" applyBorder="1" applyAlignment="1"/>
    <xf numFmtId="3" fontId="22" fillId="0" borderId="27" xfId="2" applyNumberFormat="1" applyFont="1" applyFill="1" applyBorder="1" applyAlignment="1"/>
    <xf numFmtId="44" fontId="22" fillId="0" borderId="27" xfId="1" applyFont="1" applyFill="1" applyBorder="1" applyAlignment="1"/>
    <xf numFmtId="3" fontId="22" fillId="0" borderId="52" xfId="48" applyNumberFormat="1" applyFont="1" applyFill="1" applyBorder="1" applyAlignment="1">
      <alignment horizontal="right" wrapText="1"/>
    </xf>
    <xf numFmtId="166" fontId="22" fillId="0" borderId="52" xfId="48" applyNumberFormat="1" applyFont="1" applyFill="1" applyBorder="1" applyAlignment="1">
      <alignment horizontal="right" wrapText="1"/>
    </xf>
    <xf numFmtId="3" fontId="22" fillId="0" borderId="0" xfId="48" applyNumberFormat="1" applyFont="1"/>
    <xf numFmtId="166" fontId="22" fillId="0" borderId="0" xfId="48" applyNumberFormat="1" applyFont="1"/>
    <xf numFmtId="167" fontId="0" fillId="0" borderId="0" xfId="1" applyNumberFormat="1" applyFont="1"/>
    <xf numFmtId="44" fontId="46" fillId="0" borderId="55" xfId="47" applyNumberFormat="1" applyFont="1" applyFill="1" applyBorder="1" applyAlignment="1">
      <alignment horizontal="right" wrapText="1"/>
    </xf>
    <xf numFmtId="44" fontId="19" fillId="0" borderId="28" xfId="1" applyNumberFormat="1" applyFont="1" applyBorder="1" applyAlignment="1">
      <alignment horizontal="right"/>
    </xf>
    <xf numFmtId="44" fontId="23" fillId="7" borderId="28" xfId="1" applyNumberFormat="1" applyFont="1" applyFill="1" applyBorder="1" applyAlignment="1">
      <alignment horizontal="right"/>
    </xf>
    <xf numFmtId="44" fontId="6" fillId="2" borderId="28" xfId="1" applyNumberFormat="1" applyFont="1" applyFill="1" applyBorder="1" applyAlignment="1">
      <alignment horizontal="right"/>
    </xf>
    <xf numFmtId="44" fontId="19" fillId="0" borderId="0" xfId="1" applyNumberFormat="1" applyFont="1" applyBorder="1" applyAlignment="1">
      <alignment horizontal="right"/>
    </xf>
    <xf numFmtId="44" fontId="0" fillId="0" borderId="0" xfId="0" applyNumberFormat="1"/>
    <xf numFmtId="3" fontId="46" fillId="0" borderId="52" xfId="47" applyNumberFormat="1" applyFont="1" applyFill="1" applyBorder="1" applyAlignment="1">
      <alignment wrapText="1"/>
    </xf>
    <xf numFmtId="3" fontId="49" fillId="0" borderId="43" xfId="47" applyNumberFormat="1" applyFont="1" applyBorder="1"/>
    <xf numFmtId="3" fontId="49" fillId="0" borderId="43" xfId="47" applyNumberFormat="1" applyFont="1" applyFill="1" applyBorder="1" applyAlignment="1">
      <alignment horizontal="right" wrapText="1"/>
    </xf>
    <xf numFmtId="3" fontId="49" fillId="0" borderId="43" xfId="47" applyNumberFormat="1" applyFont="1" applyFill="1" applyBorder="1"/>
    <xf numFmtId="7" fontId="0" fillId="0" borderId="0" xfId="0" applyNumberFormat="1"/>
    <xf numFmtId="3" fontId="23" fillId="7" borderId="0" xfId="2" applyNumberFormat="1" applyFont="1" applyFill="1" applyBorder="1" applyAlignment="1"/>
    <xf numFmtId="0" fontId="0" fillId="0" borderId="0" xfId="0" applyFill="1"/>
    <xf numFmtId="0" fontId="19" fillId="0" borderId="34" xfId="2" applyFont="1" applyFill="1" applyBorder="1" applyAlignment="1"/>
    <xf numFmtId="0" fontId="19" fillId="0" borderId="27" xfId="2" applyFont="1" applyFill="1" applyBorder="1" applyAlignment="1"/>
    <xf numFmtId="44" fontId="19" fillId="0" borderId="1" xfId="1" applyNumberFormat="1" applyFont="1" applyFill="1" applyBorder="1" applyAlignment="1">
      <alignment horizontal="right"/>
    </xf>
    <xf numFmtId="3" fontId="22" fillId="0" borderId="34" xfId="2" applyNumberFormat="1" applyFont="1" applyFill="1" applyBorder="1" applyAlignment="1"/>
    <xf numFmtId="44" fontId="22" fillId="0" borderId="37" xfId="1" applyFont="1" applyFill="1" applyBorder="1" applyAlignment="1"/>
    <xf numFmtId="0" fontId="23" fillId="7" borderId="56" xfId="2" applyFont="1" applyFill="1" applyBorder="1"/>
    <xf numFmtId="3" fontId="24" fillId="7" borderId="66" xfId="2" applyNumberFormat="1" applyFont="1" applyFill="1" applyBorder="1" applyAlignment="1"/>
    <xf numFmtId="44" fontId="24" fillId="7" borderId="67" xfId="1" applyFont="1" applyFill="1" applyBorder="1" applyAlignment="1"/>
    <xf numFmtId="3" fontId="24" fillId="7" borderId="33" xfId="2" applyNumberFormat="1" applyFont="1" applyFill="1" applyBorder="1" applyAlignment="1"/>
    <xf numFmtId="3" fontId="5" fillId="0" borderId="68" xfId="4" applyNumberFormat="1" applyFont="1" applyFill="1" applyBorder="1" applyAlignment="1">
      <alignment horizontal="right" wrapText="1"/>
    </xf>
    <xf numFmtId="7" fontId="5" fillId="0" borderId="68" xfId="1" applyNumberFormat="1" applyFont="1" applyFill="1" applyBorder="1" applyAlignment="1">
      <alignment horizontal="right" wrapText="1"/>
    </xf>
    <xf numFmtId="164" fontId="12" fillId="4" borderId="70" xfId="1" applyNumberFormat="1" applyFont="1" applyFill="1" applyBorder="1" applyAlignment="1">
      <alignment horizontal="right"/>
    </xf>
    <xf numFmtId="3" fontId="12" fillId="4" borderId="69" xfId="0" applyNumberFormat="1" applyFont="1" applyFill="1" applyBorder="1" applyAlignment="1"/>
    <xf numFmtId="7" fontId="12" fillId="4" borderId="69" xfId="1" applyNumberFormat="1" applyFont="1" applyFill="1" applyBorder="1" applyAlignment="1"/>
    <xf numFmtId="164" fontId="11" fillId="5" borderId="69" xfId="1" applyNumberFormat="1" applyFont="1" applyFill="1" applyBorder="1" applyAlignment="1">
      <alignment horizontal="right" wrapText="1"/>
    </xf>
    <xf numFmtId="164" fontId="13" fillId="4" borderId="70" xfId="1" applyNumberFormat="1" applyFont="1" applyFill="1" applyBorder="1" applyAlignment="1">
      <alignment horizontal="right" wrapText="1"/>
    </xf>
    <xf numFmtId="164" fontId="13" fillId="6" borderId="70" xfId="1" applyNumberFormat="1" applyFont="1" applyFill="1" applyBorder="1" applyAlignment="1">
      <alignment horizontal="right" wrapText="1"/>
    </xf>
    <xf numFmtId="3" fontId="12" fillId="6" borderId="69" xfId="0" applyNumberFormat="1" applyFont="1" applyFill="1" applyBorder="1" applyAlignment="1"/>
    <xf numFmtId="7" fontId="12" fillId="6" borderId="69" xfId="1" applyNumberFormat="1" applyFont="1" applyFill="1" applyBorder="1" applyAlignment="1"/>
    <xf numFmtId="7" fontId="13" fillId="7" borderId="69" xfId="1" applyNumberFormat="1" applyFont="1" applyFill="1" applyBorder="1" applyAlignment="1"/>
    <xf numFmtId="3" fontId="12" fillId="7" borderId="69" xfId="0" applyNumberFormat="1" applyFont="1" applyFill="1" applyBorder="1" applyAlignment="1"/>
    <xf numFmtId="7" fontId="12" fillId="7" borderId="69" xfId="1" applyNumberFormat="1" applyFont="1" applyFill="1" applyBorder="1" applyAlignment="1"/>
    <xf numFmtId="164" fontId="5" fillId="5" borderId="69" xfId="1" applyNumberFormat="1" applyFont="1" applyFill="1" applyBorder="1" applyAlignment="1">
      <alignment horizontal="right" wrapText="1"/>
    </xf>
    <xf numFmtId="3" fontId="5" fillId="0" borderId="69" xfId="5" applyNumberFormat="1" applyFont="1" applyFill="1" applyBorder="1" applyAlignment="1">
      <alignment horizontal="right" wrapText="1"/>
    </xf>
    <xf numFmtId="7" fontId="5" fillId="0" borderId="69" xfId="1" applyNumberFormat="1" applyFont="1" applyFill="1" applyBorder="1" applyAlignment="1">
      <alignment horizontal="right" wrapText="1"/>
    </xf>
    <xf numFmtId="3" fontId="5" fillId="0" borderId="69" xfId="0" applyNumberFormat="1" applyFont="1" applyBorder="1" applyAlignment="1"/>
    <xf numFmtId="7" fontId="5" fillId="0" borderId="69" xfId="1" applyNumberFormat="1" applyFont="1" applyBorder="1" applyAlignment="1"/>
    <xf numFmtId="164" fontId="5" fillId="0" borderId="69" xfId="1" applyNumberFormat="1" applyFont="1" applyBorder="1" applyAlignment="1">
      <alignment horizontal="right" wrapText="1"/>
    </xf>
    <xf numFmtId="164" fontId="12" fillId="6" borderId="70" xfId="1" applyNumberFormat="1" applyFont="1" applyFill="1" applyBorder="1" applyAlignment="1">
      <alignment horizontal="right"/>
    </xf>
    <xf numFmtId="3" fontId="3" fillId="3" borderId="69" xfId="0" applyNumberFormat="1" applyFont="1" applyFill="1" applyBorder="1" applyAlignment="1"/>
    <xf numFmtId="7" fontId="3" fillId="3" borderId="69" xfId="1" applyNumberFormat="1" applyFont="1" applyFill="1" applyBorder="1" applyAlignment="1"/>
    <xf numFmtId="164" fontId="11" fillId="0" borderId="69" xfId="1" applyNumberFormat="1" applyFont="1" applyBorder="1" applyAlignment="1">
      <alignment horizontal="right" wrapText="1"/>
    </xf>
    <xf numFmtId="3" fontId="43" fillId="2" borderId="43" xfId="0" applyNumberFormat="1" applyFont="1" applyFill="1" applyBorder="1" applyAlignment="1">
      <alignment horizontal="right"/>
    </xf>
    <xf numFmtId="0" fontId="43" fillId="2" borderId="43" xfId="0" applyFont="1" applyFill="1" applyBorder="1"/>
    <xf numFmtId="0" fontId="44" fillId="2" borderId="43" xfId="0" applyFont="1" applyFill="1" applyBorder="1"/>
    <xf numFmtId="0" fontId="19" fillId="0" borderId="0" xfId="0" applyFont="1" applyFill="1" applyBorder="1"/>
    <xf numFmtId="0" fontId="5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3" borderId="69" xfId="0" applyFont="1" applyFill="1" applyBorder="1" applyAlignment="1">
      <alignment horizontal="center"/>
    </xf>
    <xf numFmtId="165" fontId="9" fillId="3" borderId="25" xfId="0" applyNumberFormat="1" applyFont="1" applyFill="1" applyBorder="1" applyAlignment="1">
      <alignment horizontal="center"/>
    </xf>
    <xf numFmtId="0" fontId="9" fillId="3" borderId="25" xfId="0" applyFont="1" applyFill="1" applyBorder="1" applyAlignment="1">
      <alignment horizontal="center"/>
    </xf>
    <xf numFmtId="0" fontId="10" fillId="3" borderId="69" xfId="0" applyFont="1" applyFill="1" applyBorder="1" applyAlignment="1">
      <alignment horizontal="center" vertical="center" wrapText="1"/>
    </xf>
    <xf numFmtId="0" fontId="5" fillId="5" borderId="2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9" fillId="3" borderId="25" xfId="1" applyNumberFormat="1" applyFont="1" applyFill="1" applyBorder="1" applyAlignment="1">
      <alignment horizontal="center" vertical="center" wrapText="1"/>
    </xf>
    <xf numFmtId="0" fontId="17" fillId="3" borderId="6" xfId="2" applyFont="1" applyFill="1" applyBorder="1" applyAlignment="1">
      <alignment horizontal="center" vertical="center"/>
    </xf>
    <xf numFmtId="0" fontId="17" fillId="3" borderId="23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6" fillId="3" borderId="39" xfId="2" applyFont="1" applyFill="1" applyBorder="1" applyAlignment="1">
      <alignment horizontal="center" vertical="center" wrapText="1"/>
    </xf>
    <xf numFmtId="0" fontId="20" fillId="3" borderId="26" xfId="2" applyFont="1" applyFill="1" applyBorder="1" applyAlignment="1">
      <alignment horizontal="center"/>
    </xf>
    <xf numFmtId="0" fontId="26" fillId="3" borderId="26" xfId="2" applyFont="1" applyFill="1" applyBorder="1" applyAlignment="1">
      <alignment horizontal="center" vertical="center"/>
    </xf>
    <xf numFmtId="0" fontId="2" fillId="9" borderId="26" xfId="2" applyFont="1" applyFill="1" applyBorder="1" applyAlignment="1">
      <alignment horizontal="center"/>
    </xf>
    <xf numFmtId="0" fontId="2" fillId="10" borderId="26" xfId="2" applyFont="1" applyFill="1" applyBorder="1" applyAlignment="1">
      <alignment horizontal="center"/>
    </xf>
    <xf numFmtId="0" fontId="2" fillId="11" borderId="26" xfId="2" applyFont="1" applyFill="1" applyBorder="1" applyAlignment="1">
      <alignment horizontal="center"/>
    </xf>
  </cellXfs>
  <cellStyles count="49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urrency" xfId="1" builtinId="4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3"/>
    <cellStyle name="Normal 3" xfId="2"/>
    <cellStyle name="Normal_Medicare Payment July 2011" xfId="4"/>
    <cellStyle name="Normal_Monthly Summary Report" xfId="5"/>
    <cellStyle name="Normal_Sheet1" xfId="47"/>
    <cellStyle name="Normal_Sheet2" xfId="48"/>
    <cellStyle name="Note" xfId="20" builtinId="10" customBuiltin="1"/>
    <cellStyle name="Output" xfId="15" builtinId="21" customBuiltin="1"/>
    <cellStyle name="Title" xfId="6" builtinId="15" customBuiltin="1"/>
    <cellStyle name="Total" xfId="22" builtinId="25" customBuiltin="1"/>
    <cellStyle name="Warning Text" xfId="19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0447528265337522"/>
          <c:y val="1.1218131481296544E-2"/>
          <c:w val="0.82389700598591209"/>
          <c:h val="0.76348400077455625"/>
        </c:manualLayout>
      </c:layout>
      <c:bar3DChart>
        <c:barDir val="col"/>
        <c:grouping val="stacked"/>
        <c:varyColors val="0"/>
        <c:ser>
          <c:idx val="1"/>
          <c:order val="0"/>
          <c:tx>
            <c:strRef>
              <c:f>'State Graph Data'!$C$2</c:f>
              <c:strCache>
                <c:ptCount val="1"/>
                <c:pt idx="0">
                  <c:v>Medicare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Data'!$C$3:$C$62</c:f>
              <c:numCache>
                <c:formatCode>_("$"* #,##0.00_);_("$"* \(#,##0.00\);_("$"* "-"??_);_(@_)</c:formatCode>
                <c:ptCount val="60"/>
                <c:pt idx="0">
                  <c:v>461421604.33000004</c:v>
                </c:pt>
                <c:pt idx="1">
                  <c:v>27381731.36999999</c:v>
                </c:pt>
                <c:pt idx="2">
                  <c:v>0</c:v>
                </c:pt>
                <c:pt idx="3">
                  <c:v>395978027.57000029</c:v>
                </c:pt>
                <c:pt idx="4">
                  <c:v>277027574.31999975</c:v>
                </c:pt>
                <c:pt idx="5">
                  <c:v>1768460415.469996</c:v>
                </c:pt>
                <c:pt idx="6">
                  <c:v>330958077.93000007</c:v>
                </c:pt>
                <c:pt idx="7">
                  <c:v>269801237.22999978</c:v>
                </c:pt>
                <c:pt idx="8">
                  <c:v>58874709.600000024</c:v>
                </c:pt>
                <c:pt idx="9">
                  <c:v>49862821.779999979</c:v>
                </c:pt>
                <c:pt idx="10">
                  <c:v>361020</c:v>
                </c:pt>
                <c:pt idx="11">
                  <c:v>1522225767.4999955</c:v>
                </c:pt>
                <c:pt idx="12">
                  <c:v>652856690.19000101</c:v>
                </c:pt>
                <c:pt idx="13">
                  <c:v>1255267.83</c:v>
                </c:pt>
                <c:pt idx="14">
                  <c:v>73882504.109999999</c:v>
                </c:pt>
                <c:pt idx="15">
                  <c:v>91271239.640000001</c:v>
                </c:pt>
                <c:pt idx="16">
                  <c:v>1076458070.3199987</c:v>
                </c:pt>
                <c:pt idx="17">
                  <c:v>578108710.83000052</c:v>
                </c:pt>
                <c:pt idx="18">
                  <c:v>348993291.2299993</c:v>
                </c:pt>
                <c:pt idx="19">
                  <c:v>329877729.26999962</c:v>
                </c:pt>
                <c:pt idx="20">
                  <c:v>381496046.46999985</c:v>
                </c:pt>
                <c:pt idx="21">
                  <c:v>413959916.37999988</c:v>
                </c:pt>
                <c:pt idx="22">
                  <c:v>111803674.15000008</c:v>
                </c:pt>
                <c:pt idx="23">
                  <c:v>43720</c:v>
                </c:pt>
                <c:pt idx="24">
                  <c:v>421750988.34000033</c:v>
                </c:pt>
                <c:pt idx="25">
                  <c:v>633264795.40000224</c:v>
                </c:pt>
                <c:pt idx="26">
                  <c:v>864375687.77000058</c:v>
                </c:pt>
                <c:pt idx="27">
                  <c:v>543368151.67000043</c:v>
                </c:pt>
                <c:pt idx="28">
                  <c:v>297263731.44999987</c:v>
                </c:pt>
                <c:pt idx="29">
                  <c:v>601909609.11000097</c:v>
                </c:pt>
                <c:pt idx="30">
                  <c:v>102498428.38000008</c:v>
                </c:pt>
                <c:pt idx="31">
                  <c:v>216647273.92999989</c:v>
                </c:pt>
                <c:pt idx="32">
                  <c:v>134311173.79999995</c:v>
                </c:pt>
                <c:pt idx="33">
                  <c:v>140364807.78999993</c:v>
                </c:pt>
                <c:pt idx="34">
                  <c:v>652822329.76000023</c:v>
                </c:pt>
                <c:pt idx="35">
                  <c:v>121440958.68000002</c:v>
                </c:pt>
                <c:pt idx="36">
                  <c:v>1249089380.4700031</c:v>
                </c:pt>
                <c:pt idx="37">
                  <c:v>718686392.69999921</c:v>
                </c:pt>
                <c:pt idx="38">
                  <c:v>86684394.969999969</c:v>
                </c:pt>
                <c:pt idx="39">
                  <c:v>0</c:v>
                </c:pt>
                <c:pt idx="40">
                  <c:v>1041472238.5999984</c:v>
                </c:pt>
                <c:pt idx="41">
                  <c:v>361874604.9600001</c:v>
                </c:pt>
                <c:pt idx="42">
                  <c:v>296014714.70000029</c:v>
                </c:pt>
                <c:pt idx="43">
                  <c:v>144761.19</c:v>
                </c:pt>
                <c:pt idx="44">
                  <c:v>1211750506.9100006</c:v>
                </c:pt>
                <c:pt idx="45">
                  <c:v>10421606.440000005</c:v>
                </c:pt>
                <c:pt idx="46">
                  <c:v>72764797.580000013</c:v>
                </c:pt>
                <c:pt idx="47">
                  <c:v>371955653.94999999</c:v>
                </c:pt>
                <c:pt idx="48">
                  <c:v>108974605.3699999</c:v>
                </c:pt>
                <c:pt idx="49">
                  <c:v>571548814.68000042</c:v>
                </c:pt>
                <c:pt idx="50">
                  <c:v>1627537063.3599987</c:v>
                </c:pt>
                <c:pt idx="51">
                  <c:v>163057069.41999996</c:v>
                </c:pt>
                <c:pt idx="52">
                  <c:v>58546006.729999967</c:v>
                </c:pt>
                <c:pt idx="53">
                  <c:v>1020106.2899999998</c:v>
                </c:pt>
                <c:pt idx="54">
                  <c:v>633460336.24999988</c:v>
                </c:pt>
                <c:pt idx="55">
                  <c:v>439715490.59000003</c:v>
                </c:pt>
                <c:pt idx="56">
                  <c:v>188912877.84999999</c:v>
                </c:pt>
                <c:pt idx="57">
                  <c:v>595362941.50000072</c:v>
                </c:pt>
                <c:pt idx="58">
                  <c:v>48151280.74000001</c:v>
                </c:pt>
              </c:numCache>
            </c:numRef>
          </c:val>
        </c:ser>
        <c:ser>
          <c:idx val="3"/>
          <c:order val="1"/>
          <c:tx>
            <c:strRef>
              <c:f>'State Graph Data'!$E$2</c:f>
              <c:strCache>
                <c:ptCount val="1"/>
                <c:pt idx="0">
                  <c:v>Medicaid Payments</c:v>
                </c:pt>
              </c:strCache>
            </c:strRef>
          </c:tx>
          <c:invertIfNegative val="0"/>
          <c:cat>
            <c:strRef>
              <c:f>'State Graph Data'!$A$3:$A$62</c:f>
              <c:strCache>
                <c:ptCount val="59"/>
                <c:pt idx="0">
                  <c:v>Alabama</c:v>
                </c:pt>
                <c:pt idx="1">
                  <c:v>Alaska</c:v>
                </c:pt>
                <c:pt idx="2">
                  <c:v>American Samoa</c:v>
                </c:pt>
                <c:pt idx="3">
                  <c:v>Arizona</c:v>
                </c:pt>
                <c:pt idx="4">
                  <c:v>Arkansas</c:v>
                </c:pt>
                <c:pt idx="5">
                  <c:v>California</c:v>
                </c:pt>
                <c:pt idx="6">
                  <c:v>Colorado</c:v>
                </c:pt>
                <c:pt idx="7">
                  <c:v>Connecticut</c:v>
                </c:pt>
                <c:pt idx="8">
                  <c:v>Delaware</c:v>
                </c:pt>
                <c:pt idx="9">
                  <c:v>District of Columbia</c:v>
                </c:pt>
                <c:pt idx="10">
                  <c:v>Federated States Of Micronesia</c:v>
                </c:pt>
                <c:pt idx="11">
                  <c:v>Florida</c:v>
                </c:pt>
                <c:pt idx="12">
                  <c:v>Georgia</c:v>
                </c:pt>
                <c:pt idx="13">
                  <c:v>Guam</c:v>
                </c:pt>
                <c:pt idx="14">
                  <c:v>Hawaii</c:v>
                </c:pt>
                <c:pt idx="15">
                  <c:v>Idaho</c:v>
                </c:pt>
                <c:pt idx="16">
                  <c:v>Illinois</c:v>
                </c:pt>
                <c:pt idx="17">
                  <c:v>Indiana</c:v>
                </c:pt>
                <c:pt idx="18">
                  <c:v>Iowa</c:v>
                </c:pt>
                <c:pt idx="19">
                  <c:v>Kansas</c:v>
                </c:pt>
                <c:pt idx="20">
                  <c:v>Kentucky</c:v>
                </c:pt>
                <c:pt idx="21">
                  <c:v>Louisiana</c:v>
                </c:pt>
                <c:pt idx="22">
                  <c:v>Maine</c:v>
                </c:pt>
                <c:pt idx="23">
                  <c:v>Marshall Islands</c:v>
                </c:pt>
                <c:pt idx="24">
                  <c:v>Maryland</c:v>
                </c:pt>
                <c:pt idx="25">
                  <c:v>Massachusetts</c:v>
                </c:pt>
                <c:pt idx="26">
                  <c:v>Michigan</c:v>
                </c:pt>
                <c:pt idx="27">
                  <c:v>Minnesota</c:v>
                </c:pt>
                <c:pt idx="28">
                  <c:v>Mississippi</c:v>
                </c:pt>
                <c:pt idx="29">
                  <c:v>Missouri</c:v>
                </c:pt>
                <c:pt idx="30">
                  <c:v>Montana</c:v>
                </c:pt>
                <c:pt idx="31">
                  <c:v>Nebraska</c:v>
                </c:pt>
                <c:pt idx="32">
                  <c:v>Nevada</c:v>
                </c:pt>
                <c:pt idx="33">
                  <c:v>New Hampshire</c:v>
                </c:pt>
                <c:pt idx="34">
                  <c:v>New Jersey</c:v>
                </c:pt>
                <c:pt idx="35">
                  <c:v>New Mexico</c:v>
                </c:pt>
                <c:pt idx="36">
                  <c:v>New York</c:v>
                </c:pt>
                <c:pt idx="37">
                  <c:v>North Carolina</c:v>
                </c:pt>
                <c:pt idx="38">
                  <c:v>North Dakota</c:v>
                </c:pt>
                <c:pt idx="39">
                  <c:v>Northern Mariana Islands</c:v>
                </c:pt>
                <c:pt idx="40">
                  <c:v>Ohio</c:v>
                </c:pt>
                <c:pt idx="41">
                  <c:v>Oklahoma</c:v>
                </c:pt>
                <c:pt idx="42">
                  <c:v>Oregon</c:v>
                </c:pt>
                <c:pt idx="43">
                  <c:v>Palau</c:v>
                </c:pt>
                <c:pt idx="44">
                  <c:v>Pennsylvania</c:v>
                </c:pt>
                <c:pt idx="45">
                  <c:v>Puerto Rico</c:v>
                </c:pt>
                <c:pt idx="46">
                  <c:v>Rhode Island</c:v>
                </c:pt>
                <c:pt idx="47">
                  <c:v>South Carolina</c:v>
                </c:pt>
                <c:pt idx="48">
                  <c:v>South Dakota</c:v>
                </c:pt>
                <c:pt idx="49">
                  <c:v>Tennessee</c:v>
                </c:pt>
                <c:pt idx="50">
                  <c:v>Texas</c:v>
                </c:pt>
                <c:pt idx="51">
                  <c:v>Utah</c:v>
                </c:pt>
                <c:pt idx="52">
                  <c:v>Vermont</c:v>
                </c:pt>
                <c:pt idx="53">
                  <c:v>Virgin Islands</c:v>
                </c:pt>
                <c:pt idx="54">
                  <c:v>Virginia</c:v>
                </c:pt>
                <c:pt idx="55">
                  <c:v>Washington</c:v>
                </c:pt>
                <c:pt idx="56">
                  <c:v>West Virginia</c:v>
                </c:pt>
                <c:pt idx="57">
                  <c:v>Wisconsin</c:v>
                </c:pt>
                <c:pt idx="58">
                  <c:v>Wyoming</c:v>
                </c:pt>
              </c:strCache>
            </c:strRef>
          </c:cat>
          <c:val>
            <c:numRef>
              <c:f>'State Graph Data'!$E$3:$E$62</c:f>
              <c:numCache>
                <c:formatCode>_("$"* #,##0.00_);_("$"* \(#,##0.00\);_("$"* "-"??_);_(@_)</c:formatCode>
                <c:ptCount val="60"/>
                <c:pt idx="0">
                  <c:v>170153147.74000001</c:v>
                </c:pt>
                <c:pt idx="1">
                  <c:v>49643458</c:v>
                </c:pt>
                <c:pt idx="2">
                  <c:v>5311765.91</c:v>
                </c:pt>
                <c:pt idx="3">
                  <c:v>258975214.61000004</c:v>
                </c:pt>
                <c:pt idx="4">
                  <c:v>104460570.72999994</c:v>
                </c:pt>
                <c:pt idx="5">
                  <c:v>1235366054.0500004</c:v>
                </c:pt>
                <c:pt idx="6">
                  <c:v>170081400</c:v>
                </c:pt>
                <c:pt idx="7">
                  <c:v>100848079.80999999</c:v>
                </c:pt>
                <c:pt idx="8">
                  <c:v>35679273.00999999</c:v>
                </c:pt>
                <c:pt idx="9">
                  <c:v>21092741</c:v>
                </c:pt>
                <c:pt idx="10">
                  <c:v>0</c:v>
                </c:pt>
                <c:pt idx="11">
                  <c:v>525412459.49000001</c:v>
                </c:pt>
                <c:pt idx="12">
                  <c:v>289196582.81999987</c:v>
                </c:pt>
                <c:pt idx="13">
                  <c:v>1621185.82</c:v>
                </c:pt>
                <c:pt idx="14">
                  <c:v>39767473</c:v>
                </c:pt>
                <c:pt idx="15">
                  <c:v>49669670</c:v>
                </c:pt>
                <c:pt idx="16">
                  <c:v>536283900.37999976</c:v>
                </c:pt>
                <c:pt idx="17">
                  <c:v>220294159.87999997</c:v>
                </c:pt>
                <c:pt idx="18">
                  <c:v>131588233</c:v>
                </c:pt>
                <c:pt idx="19">
                  <c:v>86670786.809999987</c:v>
                </c:pt>
                <c:pt idx="20">
                  <c:v>229897402.61000001</c:v>
                </c:pt>
                <c:pt idx="21">
                  <c:v>279638724.73999983</c:v>
                </c:pt>
                <c:pt idx="22">
                  <c:v>130255547.95999999</c:v>
                </c:pt>
                <c:pt idx="23">
                  <c:v>0</c:v>
                </c:pt>
                <c:pt idx="24">
                  <c:v>178274446.5</c:v>
                </c:pt>
                <c:pt idx="25">
                  <c:v>300947217.44999981</c:v>
                </c:pt>
                <c:pt idx="26">
                  <c:v>332460195</c:v>
                </c:pt>
                <c:pt idx="27">
                  <c:v>206647234.43000004</c:v>
                </c:pt>
                <c:pt idx="28">
                  <c:v>189584841</c:v>
                </c:pt>
                <c:pt idx="29">
                  <c:v>253248624</c:v>
                </c:pt>
                <c:pt idx="30">
                  <c:v>40310493</c:v>
                </c:pt>
                <c:pt idx="31">
                  <c:v>73857603.669999987</c:v>
                </c:pt>
                <c:pt idx="32">
                  <c:v>50571188.220000021</c:v>
                </c:pt>
                <c:pt idx="33">
                  <c:v>13728135.989999998</c:v>
                </c:pt>
                <c:pt idx="34">
                  <c:v>193383184.53999999</c:v>
                </c:pt>
                <c:pt idx="35">
                  <c:v>104949930</c:v>
                </c:pt>
                <c:pt idx="36">
                  <c:v>783764071.18999994</c:v>
                </c:pt>
                <c:pt idx="37">
                  <c:v>300554435.16000015</c:v>
                </c:pt>
                <c:pt idx="38">
                  <c:v>22387294.269999996</c:v>
                </c:pt>
                <c:pt idx="39">
                  <c:v>1764297.7</c:v>
                </c:pt>
                <c:pt idx="40">
                  <c:v>447830667.29999977</c:v>
                </c:pt>
                <c:pt idx="41">
                  <c:v>199665681.01999992</c:v>
                </c:pt>
                <c:pt idx="42">
                  <c:v>150137376.97999996</c:v>
                </c:pt>
                <c:pt idx="43">
                  <c:v>0</c:v>
                </c:pt>
                <c:pt idx="44">
                  <c:v>389218740.6000005</c:v>
                </c:pt>
                <c:pt idx="45">
                  <c:v>124095979</c:v>
                </c:pt>
                <c:pt idx="46">
                  <c:v>34834735.800000012</c:v>
                </c:pt>
                <c:pt idx="47">
                  <c:v>150486674.55999994</c:v>
                </c:pt>
                <c:pt idx="48">
                  <c:v>47964017.079999991</c:v>
                </c:pt>
                <c:pt idx="49">
                  <c:v>257434296.99000001</c:v>
                </c:pt>
                <c:pt idx="50">
                  <c:v>803227928.58999968</c:v>
                </c:pt>
                <c:pt idx="51">
                  <c:v>80316781</c:v>
                </c:pt>
                <c:pt idx="52">
                  <c:v>48734249.350000001</c:v>
                </c:pt>
                <c:pt idx="53">
                  <c:v>1728753.12</c:v>
                </c:pt>
                <c:pt idx="54">
                  <c:v>168742861.03000012</c:v>
                </c:pt>
                <c:pt idx="55">
                  <c:v>321479050</c:v>
                </c:pt>
                <c:pt idx="56">
                  <c:v>96061559.659999996</c:v>
                </c:pt>
                <c:pt idx="57">
                  <c:v>238863198.65000001</c:v>
                </c:pt>
                <c:pt idx="58">
                  <c:v>20822466.150000002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77832768"/>
        <c:axId val="377833160"/>
        <c:axId val="0"/>
      </c:bar3DChart>
      <c:catAx>
        <c:axId val="377832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377833160"/>
        <c:crosses val="autoZero"/>
        <c:auto val="1"/>
        <c:lblAlgn val="ctr"/>
        <c:lblOffset val="100"/>
        <c:noMultiLvlLbl val="0"/>
      </c:catAx>
      <c:valAx>
        <c:axId val="377833160"/>
        <c:scaling>
          <c:orientation val="minMax"/>
        </c:scaling>
        <c:delete val="0"/>
        <c:axPos val="l"/>
        <c:majorGridlines/>
        <c:minorGridlines/>
        <c:numFmt formatCode="#,##0" sourceLinked="0"/>
        <c:majorTickMark val="out"/>
        <c:minorTickMark val="none"/>
        <c:tickLblPos val="nextTo"/>
        <c:crossAx val="377832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791261044488317"/>
          <c:y val="2.7533061973330039E-2"/>
          <c:w val="0.2464558298351589"/>
          <c:h val="0.12438194378547328"/>
        </c:manualLayout>
      </c:layout>
      <c:overlay val="0"/>
      <c:txPr>
        <a:bodyPr/>
        <a:lstStyle/>
        <a:p>
          <a:pPr>
            <a:defRPr sz="2500" baseline="0"/>
          </a:pPr>
          <a:endParaRPr lang="en-US"/>
        </a:p>
      </c:txPr>
    </c:legend>
    <c:plotVisOnly val="1"/>
    <c:dispBlanksAs val="gap"/>
    <c:showDLblsOverMax val="0"/>
  </c:chart>
  <c:printSettings>
    <c:headerFooter>
      <c:oddHeader>&amp;L
&amp;G
&amp;C&amp;"-,Bold"&amp;14&amp;U
Combined Medicare and Medicaid Payments by State Graph
&amp;"-,Regular"&amp;12&amp;UMedicare and Medicaid Provider Payments
January 2011 to November 2016&amp;R
&amp;G
</c:oddHeader>
    </c:headerFooter>
    <c:pageMargins b="0.75000000000001465" l="0.70000000000000095" r="0.70000000000000095" t="0.75000000000001465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0</xdr:rowOff>
    </xdr:from>
    <xdr:to>
      <xdr:col>12</xdr:col>
      <xdr:colOff>749300</xdr:colOff>
      <xdr:row>43</xdr:row>
      <xdr:rowOff>176893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Layout" zoomScaleNormal="100" workbookViewId="0">
      <selection activeCell="E23" sqref="E23"/>
    </sheetView>
  </sheetViews>
  <sheetFormatPr defaultRowHeight="14.4" x14ac:dyDescent="0.3"/>
  <cols>
    <col min="1" max="1" width="36.6640625" customWidth="1"/>
    <col min="2" max="2" width="18" customWidth="1"/>
    <col min="3" max="3" width="16.109375" customWidth="1"/>
    <col min="4" max="4" width="23.6640625" customWidth="1"/>
    <col min="5" max="5" width="26.33203125" customWidth="1"/>
    <col min="6" max="6" width="23.6640625" customWidth="1"/>
    <col min="7" max="7" width="27.88671875" customWidth="1"/>
    <col min="8" max="8" width="12.44140625" customWidth="1"/>
    <col min="9" max="9" width="17.6640625" customWidth="1"/>
    <col min="10" max="10" width="25.6640625" customWidth="1"/>
    <col min="11" max="11" width="20" customWidth="1"/>
    <col min="12" max="12" width="11.5546875" customWidth="1"/>
    <col min="13" max="13" width="10.109375" customWidth="1"/>
    <col min="14" max="14" width="10.88671875" customWidth="1"/>
    <col min="15" max="15" width="10.33203125" customWidth="1"/>
    <col min="16" max="16" width="9.109375" customWidth="1"/>
    <col min="17" max="17" width="13.109375" customWidth="1"/>
    <col min="18" max="18" width="12.109375" customWidth="1"/>
    <col min="19" max="19" width="12.44140625" customWidth="1"/>
    <col min="20" max="20" width="13.109375" customWidth="1"/>
    <col min="21" max="21" width="14" customWidth="1"/>
    <col min="22" max="22" width="12.88671875" customWidth="1"/>
  </cols>
  <sheetData>
    <row r="1" spans="1:10" ht="15.6" x14ac:dyDescent="0.3">
      <c r="A1" s="219" t="s">
        <v>63</v>
      </c>
      <c r="B1" s="219" t="s">
        <v>64</v>
      </c>
      <c r="C1" s="220" t="s">
        <v>65</v>
      </c>
      <c r="D1" s="205" t="s">
        <v>108</v>
      </c>
      <c r="E1" s="205"/>
      <c r="F1" s="206" t="s">
        <v>66</v>
      </c>
      <c r="G1" s="206"/>
    </row>
    <row r="2" spans="1:10" x14ac:dyDescent="0.3">
      <c r="A2" s="219"/>
      <c r="B2" s="219"/>
      <c r="C2" s="220"/>
      <c r="D2" s="59" t="s">
        <v>67</v>
      </c>
      <c r="E2" s="58" t="s">
        <v>68</v>
      </c>
      <c r="F2" s="59" t="s">
        <v>67</v>
      </c>
      <c r="G2" s="58" t="s">
        <v>68</v>
      </c>
    </row>
    <row r="3" spans="1:10" x14ac:dyDescent="0.3">
      <c r="A3" s="214" t="s">
        <v>69</v>
      </c>
      <c r="B3" s="215" t="s">
        <v>70</v>
      </c>
      <c r="C3" s="1" t="s">
        <v>3</v>
      </c>
      <c r="D3" s="120">
        <v>694</v>
      </c>
      <c r="E3" s="121">
        <v>4023596.8200000003</v>
      </c>
      <c r="F3" s="120">
        <v>905587</v>
      </c>
      <c r="G3" s="121">
        <v>9208035952.8899441</v>
      </c>
    </row>
    <row r="4" spans="1:10" x14ac:dyDescent="0.3">
      <c r="A4" s="207"/>
      <c r="B4" s="215"/>
      <c r="C4" s="197" t="s">
        <v>4</v>
      </c>
      <c r="D4" s="175">
        <v>1</v>
      </c>
      <c r="E4" s="176">
        <v>279858.15000000002</v>
      </c>
      <c r="F4" s="175">
        <v>830</v>
      </c>
      <c r="G4" s="176">
        <v>793366549.17000091</v>
      </c>
    </row>
    <row r="5" spans="1:10" x14ac:dyDescent="0.3">
      <c r="A5" s="207"/>
      <c r="B5" s="216"/>
      <c r="C5" s="177" t="s">
        <v>71</v>
      </c>
      <c r="D5" s="178">
        <f>SUM(D3:D4)</f>
        <v>695</v>
      </c>
      <c r="E5" s="179">
        <f>SUM(E3:E4)</f>
        <v>4303454.9700000007</v>
      </c>
      <c r="F5" s="178">
        <f>SUM(F3:F4)</f>
        <v>906417</v>
      </c>
      <c r="G5" s="179">
        <f>SUM(G3:G4)</f>
        <v>10001402502.059944</v>
      </c>
    </row>
    <row r="6" spans="1:10" x14ac:dyDescent="0.3">
      <c r="A6" s="207"/>
      <c r="B6" s="217" t="s">
        <v>72</v>
      </c>
      <c r="C6" s="180" t="s">
        <v>4</v>
      </c>
      <c r="D6" s="175">
        <v>15</v>
      </c>
      <c r="E6" s="176">
        <v>12955419.290000003</v>
      </c>
      <c r="F6" s="175">
        <v>13305</v>
      </c>
      <c r="G6" s="176">
        <v>13808120926.790047</v>
      </c>
    </row>
    <row r="7" spans="1:10" x14ac:dyDescent="0.3">
      <c r="A7" s="207"/>
      <c r="B7" s="218"/>
      <c r="C7" s="181" t="s">
        <v>71</v>
      </c>
      <c r="D7" s="178">
        <f>SUM(D6)</f>
        <v>15</v>
      </c>
      <c r="E7" s="179">
        <f>SUM(E6)</f>
        <v>12955419.290000003</v>
      </c>
      <c r="F7" s="178">
        <f>SUM(F6)</f>
        <v>13305</v>
      </c>
      <c r="G7" s="179">
        <f>SUM(G6)</f>
        <v>13808120926.790047</v>
      </c>
    </row>
    <row r="8" spans="1:10" x14ac:dyDescent="0.3">
      <c r="A8" s="207"/>
      <c r="B8" s="203"/>
      <c r="C8" s="182" t="s">
        <v>73</v>
      </c>
      <c r="D8" s="183">
        <f>SUM(D4,D6)</f>
        <v>16</v>
      </c>
      <c r="E8" s="184">
        <f>SUM(E4,E6)</f>
        <v>13235277.440000003</v>
      </c>
      <c r="F8" s="183">
        <f>SUM(F4,F6)</f>
        <v>14135</v>
      </c>
      <c r="G8" s="184">
        <f>SUM(G4,G6)</f>
        <v>14601487475.960047</v>
      </c>
    </row>
    <row r="9" spans="1:10" x14ac:dyDescent="0.3">
      <c r="A9" s="207"/>
      <c r="B9" s="213" t="s">
        <v>71</v>
      </c>
      <c r="C9" s="213"/>
      <c r="D9" s="186">
        <f>SUM(D3,D8)</f>
        <v>710</v>
      </c>
      <c r="E9" s="185">
        <f>SUM(E3,E8)</f>
        <v>17258874.260000005</v>
      </c>
      <c r="F9" s="186">
        <f>SUM(F3,F8)</f>
        <v>919722</v>
      </c>
      <c r="G9" s="187">
        <f>SUM(G3,G8)</f>
        <v>23809523428.849991</v>
      </c>
    </row>
    <row r="10" spans="1:10" x14ac:dyDescent="0.3">
      <c r="A10" s="207" t="s">
        <v>1</v>
      </c>
      <c r="B10" s="208" t="s">
        <v>74</v>
      </c>
      <c r="C10" s="188" t="s">
        <v>3</v>
      </c>
      <c r="D10" s="189">
        <v>3197</v>
      </c>
      <c r="E10" s="190">
        <v>39673057.370000005</v>
      </c>
      <c r="F10" s="191">
        <v>322665</v>
      </c>
      <c r="G10" s="192">
        <v>4983799880.090003</v>
      </c>
      <c r="I10" s="163"/>
      <c r="J10" s="163"/>
    </row>
    <row r="11" spans="1:10" x14ac:dyDescent="0.3">
      <c r="A11" s="207"/>
      <c r="B11" s="209"/>
      <c r="C11" s="188" t="s">
        <v>4</v>
      </c>
      <c r="D11" s="189">
        <v>0</v>
      </c>
      <c r="E11" s="190">
        <v>0</v>
      </c>
      <c r="F11" s="191">
        <v>334</v>
      </c>
      <c r="G11" s="192">
        <v>448772908.64000022</v>
      </c>
    </row>
    <row r="12" spans="1:10" x14ac:dyDescent="0.3">
      <c r="A12" s="207"/>
      <c r="B12" s="210"/>
      <c r="C12" s="177" t="s">
        <v>71</v>
      </c>
      <c r="D12" s="178">
        <f>SUM(D10:D11)</f>
        <v>3197</v>
      </c>
      <c r="E12" s="179">
        <f>SUM(E10:E11)</f>
        <v>39673057.370000005</v>
      </c>
      <c r="F12" s="178">
        <f>SUM(F10:F11)</f>
        <v>322999</v>
      </c>
      <c r="G12" s="179">
        <f>SUM(G10:G11)</f>
        <v>5432572788.7300034</v>
      </c>
    </row>
    <row r="13" spans="1:10" x14ac:dyDescent="0.3">
      <c r="A13" s="207"/>
      <c r="B13" s="211" t="s">
        <v>72</v>
      </c>
      <c r="C13" s="193" t="s">
        <v>4</v>
      </c>
      <c r="D13" s="191">
        <v>21</v>
      </c>
      <c r="E13" s="192">
        <v>1104543.8700000006</v>
      </c>
      <c r="F13" s="191">
        <v>11590</v>
      </c>
      <c r="G13" s="192">
        <v>5867413251.6399956</v>
      </c>
    </row>
    <row r="14" spans="1:10" x14ac:dyDescent="0.3">
      <c r="A14" s="207"/>
      <c r="B14" s="212"/>
      <c r="C14" s="177" t="s">
        <v>71</v>
      </c>
      <c r="D14" s="178">
        <f>SUM(D13)</f>
        <v>21</v>
      </c>
      <c r="E14" s="179">
        <f>SUM(E13)</f>
        <v>1104543.8700000006</v>
      </c>
      <c r="F14" s="178">
        <f>SUM(F13)</f>
        <v>11590</v>
      </c>
      <c r="G14" s="179">
        <f>SUM(G13)</f>
        <v>5867413251.6399956</v>
      </c>
    </row>
    <row r="15" spans="1:10" x14ac:dyDescent="0.3">
      <c r="A15" s="207"/>
      <c r="B15" s="202"/>
      <c r="C15" s="194" t="s">
        <v>73</v>
      </c>
      <c r="D15" s="183">
        <f>SUM(D11,D13)</f>
        <v>21</v>
      </c>
      <c r="E15" s="184">
        <f>SUM(E11,E13)</f>
        <v>1104543.8700000006</v>
      </c>
      <c r="F15" s="183">
        <f>SUM(F11,F13)</f>
        <v>11924</v>
      </c>
      <c r="G15" s="184">
        <f>SUM(G11,G13)</f>
        <v>6316186160.2799959</v>
      </c>
    </row>
    <row r="16" spans="1:10" x14ac:dyDescent="0.3">
      <c r="A16" s="207"/>
      <c r="B16" s="213" t="s">
        <v>71</v>
      </c>
      <c r="C16" s="213"/>
      <c r="D16" s="186">
        <f>SUM(D10,D15)</f>
        <v>3218</v>
      </c>
      <c r="E16" s="185">
        <f>SUM(E10,E15)</f>
        <v>40777601.240000002</v>
      </c>
      <c r="F16" s="186">
        <f>SUM(F10,F15)</f>
        <v>334589</v>
      </c>
      <c r="G16" s="185">
        <f>SUM(G10,G15)</f>
        <v>11299986040.369999</v>
      </c>
    </row>
    <row r="17" spans="1:7" ht="25.2" customHeight="1" x14ac:dyDescent="0.3">
      <c r="A17" s="204" t="s">
        <v>75</v>
      </c>
      <c r="B17" s="204"/>
      <c r="C17" s="204"/>
      <c r="D17" s="195">
        <f>D9+D16</f>
        <v>3928</v>
      </c>
      <c r="E17" s="196">
        <f>E9+E16</f>
        <v>58036475.500000007</v>
      </c>
      <c r="F17" s="195">
        <f>F9+F16</f>
        <v>1254311</v>
      </c>
      <c r="G17" s="196">
        <f>G9+G16</f>
        <v>35109509469.219986</v>
      </c>
    </row>
    <row r="18" spans="1:7" x14ac:dyDescent="0.3">
      <c r="A18" s="2" t="s">
        <v>76</v>
      </c>
      <c r="B18" s="3"/>
      <c r="C18" s="4"/>
      <c r="D18" s="5"/>
      <c r="E18" s="6"/>
      <c r="F18" s="5"/>
      <c r="G18" s="6"/>
    </row>
    <row r="19" spans="1:7" ht="19.5" customHeight="1" x14ac:dyDescent="0.3">
      <c r="A19" s="7" t="s">
        <v>95</v>
      </c>
      <c r="B19" s="8"/>
      <c r="C19" s="25" t="s">
        <v>109</v>
      </c>
      <c r="D19" s="26">
        <v>178688505</v>
      </c>
      <c r="E19" s="126" t="s">
        <v>107</v>
      </c>
      <c r="F19" s="127"/>
      <c r="G19" s="10"/>
    </row>
    <row r="20" spans="1:7" ht="15" customHeight="1" x14ac:dyDescent="0.4">
      <c r="A20" s="7" t="s">
        <v>96</v>
      </c>
      <c r="B20" s="8"/>
      <c r="C20" s="25" t="s">
        <v>106</v>
      </c>
      <c r="D20" s="26">
        <v>464242171.74000001</v>
      </c>
      <c r="E20" s="126" t="s">
        <v>105</v>
      </c>
      <c r="F20" s="127"/>
      <c r="G20" s="10"/>
    </row>
    <row r="23" spans="1:7" ht="15" customHeight="1" x14ac:dyDescent="0.3"/>
  </sheetData>
  <mergeCells count="14">
    <mergeCell ref="A17:C17"/>
    <mergeCell ref="D1:E1"/>
    <mergeCell ref="F1:G1"/>
    <mergeCell ref="A10:A16"/>
    <mergeCell ref="B10:B12"/>
    <mergeCell ref="B13:B14"/>
    <mergeCell ref="B16:C16"/>
    <mergeCell ref="A3:A9"/>
    <mergeCell ref="B3:B5"/>
    <mergeCell ref="B6:B7"/>
    <mergeCell ref="B9:C9"/>
    <mergeCell ref="A1:A2"/>
    <mergeCell ref="B1:B2"/>
    <mergeCell ref="C1:C2"/>
  </mergeCells>
  <printOptions horizontalCentered="1"/>
  <pageMargins left="0.45" right="0.45" top="1.75" bottom="0.75" header="0.3" footer="0.3"/>
  <pageSetup scale="74" fitToHeight="100" orientation="landscape" r:id="rId1"/>
  <headerFooter>
    <oddHeader xml:space="preserve">&amp;L
&amp;G
&amp;C&amp;"-,Bold"&amp;16&amp;UCombined Medicare and Medicaid Payment Summary&amp;14
&amp;"-,Regular"&amp;16&amp;UEstimate of Incentive Payments
NOVEMBER 2016 and Program-To-Date&amp;R
&amp;G
</oddHeader>
    <oddFooter>&amp;CPage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tabSelected="1" view="pageLayout" zoomScaleNormal="100" workbookViewId="0">
      <selection activeCell="B3" sqref="B3:G61"/>
    </sheetView>
  </sheetViews>
  <sheetFormatPr defaultRowHeight="14.4" x14ac:dyDescent="0.3"/>
  <cols>
    <col min="1" max="1" width="36.109375" style="15" customWidth="1"/>
    <col min="2" max="2" width="14.6640625" style="16" customWidth="1"/>
    <col min="3" max="3" width="19.6640625" style="17" customWidth="1"/>
    <col min="4" max="4" width="14.6640625" style="18" customWidth="1"/>
    <col min="5" max="5" width="19.6640625" style="19" customWidth="1"/>
    <col min="6" max="6" width="14.6640625" customWidth="1"/>
    <col min="7" max="7" width="19.6640625" style="9" customWidth="1"/>
    <col min="8" max="8" width="15.44140625" customWidth="1"/>
    <col min="9" max="9" width="12.5546875" customWidth="1"/>
    <col min="10" max="10" width="11.5546875" customWidth="1"/>
    <col min="11" max="11" width="10.109375" customWidth="1"/>
    <col min="12" max="12" width="10.88671875" customWidth="1"/>
    <col min="13" max="13" width="10.33203125" customWidth="1"/>
    <col min="14" max="14" width="9.109375" customWidth="1"/>
    <col min="15" max="15" width="13.109375" customWidth="1"/>
    <col min="16" max="16" width="12.109375" customWidth="1"/>
    <col min="17" max="17" width="12.44140625" customWidth="1"/>
    <col min="18" max="18" width="13.109375" customWidth="1"/>
    <col min="19" max="19" width="14" customWidth="1"/>
    <col min="20" max="20" width="12.88671875" customWidth="1"/>
  </cols>
  <sheetData>
    <row r="1" spans="1:7" ht="25.2" customHeight="1" x14ac:dyDescent="0.3">
      <c r="A1" s="221" t="s">
        <v>0</v>
      </c>
      <c r="B1" s="223" t="s">
        <v>69</v>
      </c>
      <c r="C1" s="223"/>
      <c r="D1" s="223" t="s">
        <v>1</v>
      </c>
      <c r="E1" s="223"/>
      <c r="F1" s="223" t="s">
        <v>2</v>
      </c>
      <c r="G1" s="224"/>
    </row>
    <row r="2" spans="1:7" ht="28.2" customHeight="1" x14ac:dyDescent="0.3">
      <c r="A2" s="222"/>
      <c r="B2" s="11" t="s">
        <v>77</v>
      </c>
      <c r="C2" s="12" t="s">
        <v>78</v>
      </c>
      <c r="D2" s="11" t="s">
        <v>77</v>
      </c>
      <c r="E2" s="12" t="s">
        <v>78</v>
      </c>
      <c r="F2" s="11" t="s">
        <v>77</v>
      </c>
      <c r="G2" s="13" t="s">
        <v>78</v>
      </c>
    </row>
    <row r="3" spans="1:7" ht="15.6" x14ac:dyDescent="0.3">
      <c r="A3" s="95" t="s">
        <v>5</v>
      </c>
      <c r="B3" s="97">
        <v>12281</v>
      </c>
      <c r="C3" s="107">
        <v>461421604.33000004</v>
      </c>
      <c r="D3" s="112">
        <v>3292</v>
      </c>
      <c r="E3" s="113">
        <v>170153147.74000001</v>
      </c>
      <c r="F3" s="100">
        <v>15573</v>
      </c>
      <c r="G3" s="101">
        <v>631574752.07000005</v>
      </c>
    </row>
    <row r="4" spans="1:7" ht="15.6" x14ac:dyDescent="0.3">
      <c r="A4" s="86" t="s">
        <v>6</v>
      </c>
      <c r="B4" s="98">
        <v>866</v>
      </c>
      <c r="C4" s="108">
        <v>27381731.36999999</v>
      </c>
      <c r="D4" s="99">
        <v>1808</v>
      </c>
      <c r="E4" s="114">
        <v>49643458</v>
      </c>
      <c r="F4" s="102">
        <v>2674</v>
      </c>
      <c r="G4" s="103">
        <v>77025189.36999999</v>
      </c>
    </row>
    <row r="5" spans="1:7" ht="15.6" x14ac:dyDescent="0.3">
      <c r="A5" s="86" t="s">
        <v>104</v>
      </c>
      <c r="B5" s="98">
        <v>0</v>
      </c>
      <c r="C5" s="108">
        <v>0</v>
      </c>
      <c r="D5" s="99">
        <v>2</v>
      </c>
      <c r="E5" s="114">
        <v>5311765.91</v>
      </c>
      <c r="F5" s="102">
        <v>2</v>
      </c>
      <c r="G5" s="103">
        <v>5311765.91</v>
      </c>
    </row>
    <row r="6" spans="1:7" ht="15.6" x14ac:dyDescent="0.3">
      <c r="A6" s="86" t="s">
        <v>7</v>
      </c>
      <c r="B6" s="98">
        <v>14945</v>
      </c>
      <c r="C6" s="108">
        <v>395978027.57000029</v>
      </c>
      <c r="D6" s="99">
        <v>5400</v>
      </c>
      <c r="E6" s="114">
        <v>258975214.61000004</v>
      </c>
      <c r="F6" s="102">
        <v>20345</v>
      </c>
      <c r="G6" s="103">
        <v>654953242.18000031</v>
      </c>
    </row>
    <row r="7" spans="1:7" ht="15.6" x14ac:dyDescent="0.3">
      <c r="A7" s="86" t="s">
        <v>8</v>
      </c>
      <c r="B7" s="98">
        <v>6954</v>
      </c>
      <c r="C7" s="108">
        <v>277027574.31999975</v>
      </c>
      <c r="D7" s="99">
        <v>3440</v>
      </c>
      <c r="E7" s="114">
        <v>104460570.72999994</v>
      </c>
      <c r="F7" s="102">
        <v>10394</v>
      </c>
      <c r="G7" s="103">
        <v>381488145.04999971</v>
      </c>
    </row>
    <row r="8" spans="1:7" ht="15.6" x14ac:dyDescent="0.3">
      <c r="A8" s="86" t="s">
        <v>9</v>
      </c>
      <c r="B8" s="98">
        <v>69891</v>
      </c>
      <c r="C8" s="108">
        <v>1768460415.469996</v>
      </c>
      <c r="D8" s="99">
        <v>32706</v>
      </c>
      <c r="E8" s="114">
        <v>1235366054.0500004</v>
      </c>
      <c r="F8" s="102">
        <v>102597</v>
      </c>
      <c r="G8" s="103">
        <v>3003826469.5199966</v>
      </c>
    </row>
    <row r="9" spans="1:7" ht="15.6" x14ac:dyDescent="0.3">
      <c r="A9" s="86" t="s">
        <v>10</v>
      </c>
      <c r="B9" s="98">
        <v>14533</v>
      </c>
      <c r="C9" s="108">
        <v>330958077.93000007</v>
      </c>
      <c r="D9" s="99">
        <v>5773</v>
      </c>
      <c r="E9" s="114">
        <v>170081400</v>
      </c>
      <c r="F9" s="102">
        <v>20306</v>
      </c>
      <c r="G9" s="103">
        <v>501039477.93000007</v>
      </c>
    </row>
    <row r="10" spans="1:7" ht="15.6" x14ac:dyDescent="0.3">
      <c r="A10" s="86" t="s">
        <v>11</v>
      </c>
      <c r="B10" s="98">
        <v>12370</v>
      </c>
      <c r="C10" s="108">
        <v>269801237.22999978</v>
      </c>
      <c r="D10" s="99">
        <v>3638</v>
      </c>
      <c r="E10" s="114">
        <v>100848079.80999999</v>
      </c>
      <c r="F10" s="102">
        <v>16008</v>
      </c>
      <c r="G10" s="103">
        <v>370649317.03999978</v>
      </c>
    </row>
    <row r="11" spans="1:7" ht="15.6" x14ac:dyDescent="0.3">
      <c r="A11" s="86" t="s">
        <v>12</v>
      </c>
      <c r="B11" s="98">
        <v>3388</v>
      </c>
      <c r="C11" s="108">
        <v>58874709.600000024</v>
      </c>
      <c r="D11" s="99">
        <v>1520</v>
      </c>
      <c r="E11" s="114">
        <v>35679273.00999999</v>
      </c>
      <c r="F11" s="102">
        <v>4908</v>
      </c>
      <c r="G11" s="103">
        <v>94553982.610000014</v>
      </c>
    </row>
    <row r="12" spans="1:7" ht="15.6" x14ac:dyDescent="0.3">
      <c r="A12" s="86" t="s">
        <v>13</v>
      </c>
      <c r="B12" s="98">
        <v>2874</v>
      </c>
      <c r="C12" s="108">
        <v>49862821.779999979</v>
      </c>
      <c r="D12" s="99">
        <v>232</v>
      </c>
      <c r="E12" s="114">
        <v>21092741</v>
      </c>
      <c r="F12" s="102">
        <v>3106</v>
      </c>
      <c r="G12" s="103">
        <v>70955562.779999971</v>
      </c>
    </row>
    <row r="13" spans="1:7" ht="15.6" x14ac:dyDescent="0.3">
      <c r="A13" s="96" t="s">
        <v>14</v>
      </c>
      <c r="B13" s="98">
        <v>35</v>
      </c>
      <c r="C13" s="108">
        <v>361020</v>
      </c>
      <c r="D13" s="99">
        <v>0</v>
      </c>
      <c r="E13" s="114">
        <v>0</v>
      </c>
      <c r="F13" s="102">
        <v>35</v>
      </c>
      <c r="G13" s="103">
        <v>361020</v>
      </c>
    </row>
    <row r="14" spans="1:7" ht="15.6" x14ac:dyDescent="0.3">
      <c r="A14" s="86" t="s">
        <v>15</v>
      </c>
      <c r="B14" s="98">
        <v>55746</v>
      </c>
      <c r="C14" s="108">
        <v>1522225767.4999955</v>
      </c>
      <c r="D14" s="99">
        <v>13302</v>
      </c>
      <c r="E14" s="114">
        <v>525412459.49000001</v>
      </c>
      <c r="F14" s="102">
        <v>69048</v>
      </c>
      <c r="G14" s="103">
        <v>2047638226.9899955</v>
      </c>
    </row>
    <row r="15" spans="1:7" ht="15.6" x14ac:dyDescent="0.3">
      <c r="A15" s="86" t="s">
        <v>16</v>
      </c>
      <c r="B15" s="98">
        <v>20862</v>
      </c>
      <c r="C15" s="108">
        <v>652856690.19000101</v>
      </c>
      <c r="D15" s="99">
        <v>7131</v>
      </c>
      <c r="E15" s="114">
        <v>289196582.81999987</v>
      </c>
      <c r="F15" s="102">
        <v>27993</v>
      </c>
      <c r="G15" s="103">
        <v>942053273.01000094</v>
      </c>
    </row>
    <row r="16" spans="1:7" ht="15.6" x14ac:dyDescent="0.3">
      <c r="A16" s="86" t="s">
        <v>17</v>
      </c>
      <c r="B16" s="98">
        <v>132</v>
      </c>
      <c r="C16" s="108">
        <v>1255267.83</v>
      </c>
      <c r="D16" s="99">
        <v>16</v>
      </c>
      <c r="E16" s="114">
        <v>1621185.82</v>
      </c>
      <c r="F16" s="102">
        <v>148</v>
      </c>
      <c r="G16" s="103">
        <v>2876453.6500000004</v>
      </c>
    </row>
    <row r="17" spans="1:7" ht="15.6" x14ac:dyDescent="0.3">
      <c r="A17" s="86" t="s">
        <v>18</v>
      </c>
      <c r="B17" s="98">
        <v>3042</v>
      </c>
      <c r="C17" s="108">
        <v>73882504.109999999</v>
      </c>
      <c r="D17" s="99">
        <v>960</v>
      </c>
      <c r="E17" s="114">
        <v>39767473</v>
      </c>
      <c r="F17" s="102">
        <v>4002</v>
      </c>
      <c r="G17" s="103">
        <v>113649977.11</v>
      </c>
    </row>
    <row r="18" spans="1:7" ht="15.6" x14ac:dyDescent="0.3">
      <c r="A18" s="86" t="s">
        <v>19</v>
      </c>
      <c r="B18" s="98">
        <v>3903</v>
      </c>
      <c r="C18" s="108">
        <v>91271239.640000001</v>
      </c>
      <c r="D18" s="99">
        <v>1779</v>
      </c>
      <c r="E18" s="114">
        <v>49669670</v>
      </c>
      <c r="F18" s="102">
        <v>5682</v>
      </c>
      <c r="G18" s="103">
        <v>140940909.63999999</v>
      </c>
    </row>
    <row r="19" spans="1:7" ht="15.6" x14ac:dyDescent="0.3">
      <c r="A19" s="86" t="s">
        <v>20</v>
      </c>
      <c r="B19" s="98">
        <v>44752</v>
      </c>
      <c r="C19" s="108">
        <v>1076458070.3199987</v>
      </c>
      <c r="D19" s="99">
        <v>15548</v>
      </c>
      <c r="E19" s="114">
        <v>536283900.37999976</v>
      </c>
      <c r="F19" s="102">
        <v>60300</v>
      </c>
      <c r="G19" s="103">
        <v>1612741970.6999984</v>
      </c>
    </row>
    <row r="20" spans="1:7" ht="15.6" x14ac:dyDescent="0.3">
      <c r="A20" s="86" t="s">
        <v>21</v>
      </c>
      <c r="B20" s="98">
        <v>20004</v>
      </c>
      <c r="C20" s="108">
        <v>578108710.83000052</v>
      </c>
      <c r="D20" s="99">
        <v>6262</v>
      </c>
      <c r="E20" s="114">
        <v>220294159.87999997</v>
      </c>
      <c r="F20" s="102">
        <v>26266</v>
      </c>
      <c r="G20" s="103">
        <v>798402870.71000051</v>
      </c>
    </row>
    <row r="21" spans="1:7" ht="15.6" x14ac:dyDescent="0.3">
      <c r="A21" s="86" t="s">
        <v>22</v>
      </c>
      <c r="B21" s="98">
        <v>12106</v>
      </c>
      <c r="C21" s="108">
        <v>348993291.2299993</v>
      </c>
      <c r="D21" s="99">
        <v>3974</v>
      </c>
      <c r="E21" s="114">
        <v>131588233</v>
      </c>
      <c r="F21" s="102">
        <v>16080</v>
      </c>
      <c r="G21" s="103">
        <v>480581524.2299993</v>
      </c>
    </row>
    <row r="22" spans="1:7" ht="15.6" x14ac:dyDescent="0.3">
      <c r="A22" s="86" t="s">
        <v>23</v>
      </c>
      <c r="B22" s="98">
        <v>9821</v>
      </c>
      <c r="C22" s="108">
        <v>329877729.26999962</v>
      </c>
      <c r="D22" s="99">
        <v>1920</v>
      </c>
      <c r="E22" s="114">
        <v>86670786.809999987</v>
      </c>
      <c r="F22" s="102">
        <v>11741</v>
      </c>
      <c r="G22" s="103">
        <v>416548516.07999963</v>
      </c>
    </row>
    <row r="23" spans="1:7" ht="15.6" x14ac:dyDescent="0.3">
      <c r="A23" s="86" t="s">
        <v>24</v>
      </c>
      <c r="B23" s="98">
        <v>10895</v>
      </c>
      <c r="C23" s="108">
        <v>381496046.46999985</v>
      </c>
      <c r="D23" s="99">
        <v>6341</v>
      </c>
      <c r="E23" s="114">
        <v>229897402.61000001</v>
      </c>
      <c r="F23" s="102">
        <v>17236</v>
      </c>
      <c r="G23" s="103">
        <v>611393449.07999992</v>
      </c>
    </row>
    <row r="24" spans="1:7" ht="15.6" x14ac:dyDescent="0.3">
      <c r="A24" s="86" t="s">
        <v>25</v>
      </c>
      <c r="B24" s="98">
        <v>11050</v>
      </c>
      <c r="C24" s="108">
        <v>413959916.37999988</v>
      </c>
      <c r="D24" s="99">
        <v>6084</v>
      </c>
      <c r="E24" s="114">
        <v>279638724.73999983</v>
      </c>
      <c r="F24" s="102">
        <v>17134</v>
      </c>
      <c r="G24" s="103">
        <v>693598641.11999965</v>
      </c>
    </row>
    <row r="25" spans="1:7" ht="15.6" x14ac:dyDescent="0.3">
      <c r="A25" s="86" t="s">
        <v>26</v>
      </c>
      <c r="B25" s="98">
        <v>3419</v>
      </c>
      <c r="C25" s="108">
        <v>111803674.15000008</v>
      </c>
      <c r="D25" s="99">
        <v>6930</v>
      </c>
      <c r="E25" s="114">
        <v>130255547.95999999</v>
      </c>
      <c r="F25" s="102">
        <v>10349</v>
      </c>
      <c r="G25" s="103">
        <v>242059222.11000007</v>
      </c>
    </row>
    <row r="26" spans="1:7" ht="15.6" x14ac:dyDescent="0.3">
      <c r="A26" s="86" t="s">
        <v>27</v>
      </c>
      <c r="B26" s="98">
        <v>5</v>
      </c>
      <c r="C26" s="108">
        <v>43720</v>
      </c>
      <c r="D26" s="99">
        <v>0</v>
      </c>
      <c r="E26" s="114">
        <v>0</v>
      </c>
      <c r="F26" s="102">
        <v>5</v>
      </c>
      <c r="G26" s="103">
        <v>43720</v>
      </c>
    </row>
    <row r="27" spans="1:7" ht="15.6" x14ac:dyDescent="0.3">
      <c r="A27" s="86" t="s">
        <v>28</v>
      </c>
      <c r="B27" s="98">
        <v>18719</v>
      </c>
      <c r="C27" s="108">
        <v>421750988.34000033</v>
      </c>
      <c r="D27" s="99">
        <v>5872</v>
      </c>
      <c r="E27" s="114">
        <v>178274446.5</v>
      </c>
      <c r="F27" s="102">
        <v>24591</v>
      </c>
      <c r="G27" s="103">
        <v>600025434.84000039</v>
      </c>
    </row>
    <row r="28" spans="1:7" ht="15.6" x14ac:dyDescent="0.3">
      <c r="A28" s="86" t="s">
        <v>29</v>
      </c>
      <c r="B28" s="98">
        <v>36156</v>
      </c>
      <c r="C28" s="108">
        <v>633264795.40000224</v>
      </c>
      <c r="D28" s="99">
        <v>12959</v>
      </c>
      <c r="E28" s="114">
        <v>300947217.44999981</v>
      </c>
      <c r="F28" s="102">
        <v>49115</v>
      </c>
      <c r="G28" s="103">
        <v>934212012.85000205</v>
      </c>
    </row>
    <row r="29" spans="1:7" ht="15.6" x14ac:dyDescent="0.3">
      <c r="A29" s="86" t="s">
        <v>30</v>
      </c>
      <c r="B29" s="98">
        <v>34129</v>
      </c>
      <c r="C29" s="108">
        <v>864375687.77000058</v>
      </c>
      <c r="D29" s="99">
        <v>11730</v>
      </c>
      <c r="E29" s="114">
        <v>332460195</v>
      </c>
      <c r="F29" s="102">
        <v>45859</v>
      </c>
      <c r="G29" s="103">
        <v>1196835882.7700005</v>
      </c>
    </row>
    <row r="30" spans="1:7" ht="15.6" x14ac:dyDescent="0.3">
      <c r="A30" s="86" t="s">
        <v>31</v>
      </c>
      <c r="B30" s="98">
        <v>30542</v>
      </c>
      <c r="C30" s="108">
        <v>543368151.67000043</v>
      </c>
      <c r="D30" s="99">
        <v>6117</v>
      </c>
      <c r="E30" s="114">
        <v>206647234.43000004</v>
      </c>
      <c r="F30" s="102">
        <v>36659</v>
      </c>
      <c r="G30" s="103">
        <v>750015386.1000005</v>
      </c>
    </row>
    <row r="31" spans="1:7" ht="15.6" x14ac:dyDescent="0.3">
      <c r="A31" s="86" t="s">
        <v>32</v>
      </c>
      <c r="B31" s="98">
        <v>5638</v>
      </c>
      <c r="C31" s="108">
        <v>297263731.44999987</v>
      </c>
      <c r="D31" s="99">
        <v>5448</v>
      </c>
      <c r="E31" s="114">
        <v>189584841</v>
      </c>
      <c r="F31" s="102">
        <v>11086</v>
      </c>
      <c r="G31" s="103">
        <v>486848572.44999987</v>
      </c>
    </row>
    <row r="32" spans="1:7" ht="15.6" x14ac:dyDescent="0.3">
      <c r="A32" s="86" t="s">
        <v>33</v>
      </c>
      <c r="B32" s="98">
        <v>20798</v>
      </c>
      <c r="C32" s="108">
        <v>601909609.11000097</v>
      </c>
      <c r="D32" s="99">
        <v>7097</v>
      </c>
      <c r="E32" s="114">
        <v>253248624</v>
      </c>
      <c r="F32" s="102">
        <v>27895</v>
      </c>
      <c r="G32" s="103">
        <v>855158233.11000097</v>
      </c>
    </row>
    <row r="33" spans="1:7" ht="15.6" x14ac:dyDescent="0.3">
      <c r="A33" s="86" t="s">
        <v>34</v>
      </c>
      <c r="B33" s="98">
        <v>2906</v>
      </c>
      <c r="C33" s="108">
        <v>102498428.38000008</v>
      </c>
      <c r="D33" s="99">
        <v>1017</v>
      </c>
      <c r="E33" s="114">
        <v>40310493</v>
      </c>
      <c r="F33" s="102">
        <v>3923</v>
      </c>
      <c r="G33" s="103">
        <v>142808921.38000008</v>
      </c>
    </row>
    <row r="34" spans="1:7" ht="15.6" x14ac:dyDescent="0.3">
      <c r="A34" s="86" t="s">
        <v>35</v>
      </c>
      <c r="B34" s="98">
        <v>7163</v>
      </c>
      <c r="C34" s="108">
        <v>216647273.92999989</v>
      </c>
      <c r="D34" s="99">
        <v>1783</v>
      </c>
      <c r="E34" s="114">
        <v>73857603.669999987</v>
      </c>
      <c r="F34" s="102">
        <v>8946</v>
      </c>
      <c r="G34" s="103">
        <v>290504877.5999999</v>
      </c>
    </row>
    <row r="35" spans="1:7" ht="15.6" x14ac:dyDescent="0.3">
      <c r="A35" s="86" t="s">
        <v>36</v>
      </c>
      <c r="B35" s="98">
        <v>4761</v>
      </c>
      <c r="C35" s="108">
        <v>134311173.79999995</v>
      </c>
      <c r="D35" s="99">
        <v>1091</v>
      </c>
      <c r="E35" s="114">
        <v>50571188.220000021</v>
      </c>
      <c r="F35" s="102">
        <v>5852</v>
      </c>
      <c r="G35" s="103">
        <v>184882362.01999998</v>
      </c>
    </row>
    <row r="36" spans="1:7" ht="15.6" x14ac:dyDescent="0.3">
      <c r="A36" s="86" t="s">
        <v>37</v>
      </c>
      <c r="B36" s="98">
        <v>7076</v>
      </c>
      <c r="C36" s="108">
        <v>140364807.78999993</v>
      </c>
      <c r="D36" s="99">
        <v>392</v>
      </c>
      <c r="E36" s="114">
        <v>13728135.989999998</v>
      </c>
      <c r="F36" s="102">
        <v>7468</v>
      </c>
      <c r="G36" s="103">
        <v>154092943.77999994</v>
      </c>
    </row>
    <row r="37" spans="1:7" ht="15.6" x14ac:dyDescent="0.3">
      <c r="A37" s="86" t="s">
        <v>38</v>
      </c>
      <c r="B37" s="98">
        <v>28588</v>
      </c>
      <c r="C37" s="108">
        <v>652822329.76000023</v>
      </c>
      <c r="D37" s="99">
        <v>5062</v>
      </c>
      <c r="E37" s="114">
        <v>193383184.53999999</v>
      </c>
      <c r="F37" s="102">
        <v>33650</v>
      </c>
      <c r="G37" s="103">
        <v>846205514.30000019</v>
      </c>
    </row>
    <row r="38" spans="1:7" ht="15.6" x14ac:dyDescent="0.3">
      <c r="A38" s="86" t="s">
        <v>39</v>
      </c>
      <c r="B38" s="98">
        <v>3475</v>
      </c>
      <c r="C38" s="108">
        <v>121440958.68000002</v>
      </c>
      <c r="D38" s="99">
        <v>3140</v>
      </c>
      <c r="E38" s="114">
        <v>104949930</v>
      </c>
      <c r="F38" s="102">
        <v>6615</v>
      </c>
      <c r="G38" s="103">
        <v>226390888.68000001</v>
      </c>
    </row>
    <row r="39" spans="1:7" ht="15.6" x14ac:dyDescent="0.3">
      <c r="A39" s="86" t="s">
        <v>40</v>
      </c>
      <c r="B39" s="98">
        <v>50529</v>
      </c>
      <c r="C39" s="108">
        <v>1249089380.4700031</v>
      </c>
      <c r="D39" s="99">
        <v>24046</v>
      </c>
      <c r="E39" s="114">
        <v>783764071.18999994</v>
      </c>
      <c r="F39" s="102">
        <v>74575</v>
      </c>
      <c r="G39" s="103">
        <v>2032853451.6600032</v>
      </c>
    </row>
    <row r="40" spans="1:7" ht="15.6" x14ac:dyDescent="0.3">
      <c r="A40" s="86" t="s">
        <v>41</v>
      </c>
      <c r="B40" s="98">
        <v>32939</v>
      </c>
      <c r="C40" s="108">
        <v>718686392.69999921</v>
      </c>
      <c r="D40" s="99">
        <v>11182</v>
      </c>
      <c r="E40" s="114">
        <v>300554435.16000015</v>
      </c>
      <c r="F40" s="102">
        <v>44121</v>
      </c>
      <c r="G40" s="103">
        <v>1019240827.8599994</v>
      </c>
    </row>
    <row r="41" spans="1:7" ht="15.6" x14ac:dyDescent="0.3">
      <c r="A41" s="86" t="s">
        <v>42</v>
      </c>
      <c r="B41" s="98">
        <v>3558</v>
      </c>
      <c r="C41" s="108">
        <v>86684394.969999969</v>
      </c>
      <c r="D41" s="99">
        <v>399</v>
      </c>
      <c r="E41" s="114">
        <v>22387294.269999996</v>
      </c>
      <c r="F41" s="102">
        <v>3957</v>
      </c>
      <c r="G41" s="103">
        <v>109071689.23999996</v>
      </c>
    </row>
    <row r="42" spans="1:7" ht="15.6" x14ac:dyDescent="0.3">
      <c r="A42" s="96" t="s">
        <v>43</v>
      </c>
      <c r="B42" s="98">
        <v>0</v>
      </c>
      <c r="C42" s="108">
        <v>0</v>
      </c>
      <c r="D42" s="99">
        <v>18</v>
      </c>
      <c r="E42" s="114">
        <v>1764297.7</v>
      </c>
      <c r="F42" s="102">
        <v>18</v>
      </c>
      <c r="G42" s="103">
        <v>1764297.7</v>
      </c>
    </row>
    <row r="43" spans="1:7" ht="15.6" x14ac:dyDescent="0.3">
      <c r="A43" s="86" t="s">
        <v>44</v>
      </c>
      <c r="B43" s="98">
        <v>40635</v>
      </c>
      <c r="C43" s="108">
        <v>1041472238.5999984</v>
      </c>
      <c r="D43" s="99">
        <v>15674</v>
      </c>
      <c r="E43" s="114">
        <v>447830667.29999977</v>
      </c>
      <c r="F43" s="102">
        <v>56309</v>
      </c>
      <c r="G43" s="103">
        <v>1489302905.8999982</v>
      </c>
    </row>
    <row r="44" spans="1:7" ht="15.6" x14ac:dyDescent="0.3">
      <c r="A44" s="86" t="s">
        <v>45</v>
      </c>
      <c r="B44" s="98">
        <v>8404</v>
      </c>
      <c r="C44" s="108">
        <v>361874604.9600001</v>
      </c>
      <c r="D44" s="99">
        <v>5452</v>
      </c>
      <c r="E44" s="114">
        <v>199665681.01999992</v>
      </c>
      <c r="F44" s="102">
        <v>13856</v>
      </c>
      <c r="G44" s="103">
        <v>561540285.98000002</v>
      </c>
    </row>
    <row r="45" spans="1:7" ht="15.6" x14ac:dyDescent="0.3">
      <c r="A45" s="86" t="s">
        <v>46</v>
      </c>
      <c r="B45" s="98">
        <v>14180</v>
      </c>
      <c r="C45" s="108">
        <v>296014714.70000029</v>
      </c>
      <c r="D45" s="99">
        <v>5441</v>
      </c>
      <c r="E45" s="114">
        <v>150137376.97999996</v>
      </c>
      <c r="F45" s="102">
        <v>19621</v>
      </c>
      <c r="G45" s="103">
        <v>446152091.68000025</v>
      </c>
    </row>
    <row r="46" spans="1:7" ht="15.6" x14ac:dyDescent="0.3">
      <c r="A46" s="86" t="s">
        <v>47</v>
      </c>
      <c r="B46" s="98">
        <v>13</v>
      </c>
      <c r="C46" s="108">
        <v>144761.19</v>
      </c>
      <c r="D46" s="99">
        <v>0</v>
      </c>
      <c r="E46" s="114">
        <v>0</v>
      </c>
      <c r="F46" s="102">
        <v>13</v>
      </c>
      <c r="G46" s="103">
        <v>144761.19</v>
      </c>
    </row>
    <row r="47" spans="1:7" ht="15.6" x14ac:dyDescent="0.3">
      <c r="A47" s="86" t="s">
        <v>48</v>
      </c>
      <c r="B47" s="98">
        <v>50308</v>
      </c>
      <c r="C47" s="108">
        <v>1211750506.9100006</v>
      </c>
      <c r="D47" s="99">
        <v>13411</v>
      </c>
      <c r="E47" s="114">
        <v>389218740.6000005</v>
      </c>
      <c r="F47" s="102">
        <v>63719</v>
      </c>
      <c r="G47" s="103">
        <v>1600969247.5100012</v>
      </c>
    </row>
    <row r="48" spans="1:7" ht="15.6" x14ac:dyDescent="0.3">
      <c r="A48" s="86" t="s">
        <v>49</v>
      </c>
      <c r="B48" s="98">
        <v>969</v>
      </c>
      <c r="C48" s="108">
        <v>10421606.440000005</v>
      </c>
      <c r="D48" s="99">
        <v>3856</v>
      </c>
      <c r="E48" s="114">
        <v>124095979</v>
      </c>
      <c r="F48" s="102">
        <v>4825</v>
      </c>
      <c r="G48" s="103">
        <v>134517585.44</v>
      </c>
    </row>
    <row r="49" spans="1:7" ht="15.6" x14ac:dyDescent="0.3">
      <c r="A49" s="86" t="s">
        <v>50</v>
      </c>
      <c r="B49" s="98">
        <v>2837</v>
      </c>
      <c r="C49" s="108">
        <v>72764797.580000013</v>
      </c>
      <c r="D49" s="99">
        <v>1276</v>
      </c>
      <c r="E49" s="114">
        <v>34834735.800000012</v>
      </c>
      <c r="F49" s="102">
        <v>4113</v>
      </c>
      <c r="G49" s="103">
        <v>107599533.38000003</v>
      </c>
    </row>
    <row r="50" spans="1:7" ht="15.6" x14ac:dyDescent="0.3">
      <c r="A50" s="86" t="s">
        <v>51</v>
      </c>
      <c r="B50" s="98">
        <v>12302</v>
      </c>
      <c r="C50" s="108">
        <v>371955653.94999999</v>
      </c>
      <c r="D50" s="99">
        <v>4096</v>
      </c>
      <c r="E50" s="114">
        <v>150486674.55999994</v>
      </c>
      <c r="F50" s="102">
        <v>16398</v>
      </c>
      <c r="G50" s="103">
        <v>522442328.50999993</v>
      </c>
    </row>
    <row r="51" spans="1:7" ht="15.6" x14ac:dyDescent="0.3">
      <c r="A51" s="86" t="s">
        <v>52</v>
      </c>
      <c r="B51" s="98">
        <v>4476</v>
      </c>
      <c r="C51" s="108">
        <v>108974605.3699999</v>
      </c>
      <c r="D51" s="99">
        <v>906</v>
      </c>
      <c r="E51" s="114">
        <v>47964017.079999991</v>
      </c>
      <c r="F51" s="102">
        <v>5382</v>
      </c>
      <c r="G51" s="103">
        <v>156938622.4499999</v>
      </c>
    </row>
    <row r="52" spans="1:7" ht="15.6" x14ac:dyDescent="0.3">
      <c r="A52" s="86" t="s">
        <v>53</v>
      </c>
      <c r="B52" s="98">
        <v>17165</v>
      </c>
      <c r="C52" s="108">
        <v>571548814.68000042</v>
      </c>
      <c r="D52" s="99">
        <v>8334</v>
      </c>
      <c r="E52" s="114">
        <v>257434296.99000001</v>
      </c>
      <c r="F52" s="102">
        <v>25499</v>
      </c>
      <c r="G52" s="103">
        <v>828983111.67000043</v>
      </c>
    </row>
    <row r="53" spans="1:7" ht="15.6" x14ac:dyDescent="0.3">
      <c r="A53" s="86" t="s">
        <v>54</v>
      </c>
      <c r="B53" s="98">
        <v>54660</v>
      </c>
      <c r="C53" s="108">
        <v>1627537063.3599987</v>
      </c>
      <c r="D53" s="99">
        <v>18333</v>
      </c>
      <c r="E53" s="114">
        <v>803227928.58999968</v>
      </c>
      <c r="F53" s="102">
        <v>72993</v>
      </c>
      <c r="G53" s="103">
        <v>2430764991.9499984</v>
      </c>
    </row>
    <row r="54" spans="1:7" ht="15.6" x14ac:dyDescent="0.3">
      <c r="A54" s="86" t="s">
        <v>55</v>
      </c>
      <c r="B54" s="98">
        <v>8303</v>
      </c>
      <c r="C54" s="108">
        <v>163057069.41999996</v>
      </c>
      <c r="D54" s="99">
        <v>1766</v>
      </c>
      <c r="E54" s="114">
        <v>80316781</v>
      </c>
      <c r="F54" s="102">
        <v>10069</v>
      </c>
      <c r="G54" s="103">
        <v>243373850.41999996</v>
      </c>
    </row>
    <row r="55" spans="1:7" ht="15.6" x14ac:dyDescent="0.3">
      <c r="A55" s="86" t="s">
        <v>56</v>
      </c>
      <c r="B55" s="98">
        <v>2069</v>
      </c>
      <c r="C55" s="108">
        <v>58546006.729999967</v>
      </c>
      <c r="D55" s="99">
        <v>2444</v>
      </c>
      <c r="E55" s="114">
        <v>48734249.350000001</v>
      </c>
      <c r="F55" s="102">
        <v>4513</v>
      </c>
      <c r="G55" s="103">
        <v>107280256.07999997</v>
      </c>
    </row>
    <row r="56" spans="1:7" ht="15.6" x14ac:dyDescent="0.3">
      <c r="A56" s="86" t="s">
        <v>57</v>
      </c>
      <c r="B56" s="98">
        <v>93</v>
      </c>
      <c r="C56" s="108">
        <v>1020106.2899999998</v>
      </c>
      <c r="D56" s="99">
        <v>8</v>
      </c>
      <c r="E56" s="114">
        <v>1728753.12</v>
      </c>
      <c r="F56" s="102">
        <v>101</v>
      </c>
      <c r="G56" s="103">
        <v>2748859.41</v>
      </c>
    </row>
    <row r="57" spans="1:7" ht="15.6" x14ac:dyDescent="0.3">
      <c r="A57" s="86" t="s">
        <v>58</v>
      </c>
      <c r="B57" s="98">
        <v>27097</v>
      </c>
      <c r="C57" s="108">
        <v>633460336.24999988</v>
      </c>
      <c r="D57" s="99">
        <v>5141</v>
      </c>
      <c r="E57" s="114">
        <v>168742861.03000012</v>
      </c>
      <c r="F57" s="102">
        <v>32238</v>
      </c>
      <c r="G57" s="103">
        <v>802203197.27999997</v>
      </c>
    </row>
    <row r="58" spans="1:7" ht="15.6" x14ac:dyDescent="0.3">
      <c r="A58" s="86" t="s">
        <v>59</v>
      </c>
      <c r="B58" s="98">
        <v>20458</v>
      </c>
      <c r="C58" s="108">
        <v>439715490.59000003</v>
      </c>
      <c r="D58" s="99">
        <v>12345</v>
      </c>
      <c r="E58" s="114">
        <v>321479050</v>
      </c>
      <c r="F58" s="102">
        <v>32803</v>
      </c>
      <c r="G58" s="103">
        <v>761194540.59000003</v>
      </c>
    </row>
    <row r="59" spans="1:7" ht="15.6" x14ac:dyDescent="0.3">
      <c r="A59" s="86" t="s">
        <v>60</v>
      </c>
      <c r="B59" s="98">
        <v>5055</v>
      </c>
      <c r="C59" s="108">
        <v>188912877.84999999</v>
      </c>
      <c r="D59" s="99">
        <v>2405</v>
      </c>
      <c r="E59" s="114">
        <v>96061559.659999996</v>
      </c>
      <c r="F59" s="102">
        <v>7460</v>
      </c>
      <c r="G59" s="103">
        <v>284974437.50999999</v>
      </c>
    </row>
    <row r="60" spans="1:7" ht="15.6" x14ac:dyDescent="0.3">
      <c r="A60" s="86" t="s">
        <v>61</v>
      </c>
      <c r="B60" s="98">
        <v>28587</v>
      </c>
      <c r="C60" s="108">
        <v>595362941.50000072</v>
      </c>
      <c r="D60" s="99">
        <v>7958</v>
      </c>
      <c r="E60" s="114">
        <v>238863198.65000001</v>
      </c>
      <c r="F60" s="102">
        <v>36545</v>
      </c>
      <c r="G60" s="103">
        <v>834226140.15000069</v>
      </c>
    </row>
    <row r="61" spans="1:7" ht="15.6" x14ac:dyDescent="0.3">
      <c r="A61" s="87" t="s">
        <v>62</v>
      </c>
      <c r="B61" s="109">
        <v>1260</v>
      </c>
      <c r="C61" s="110">
        <v>48151280.74000001</v>
      </c>
      <c r="D61" s="115">
        <v>332</v>
      </c>
      <c r="E61" s="116">
        <v>20822466.150000002</v>
      </c>
      <c r="F61" s="111">
        <v>1592</v>
      </c>
      <c r="G61" s="104">
        <v>68973746.890000015</v>
      </c>
    </row>
    <row r="62" spans="1:7" s="14" customFormat="1" ht="15.6" x14ac:dyDescent="0.3">
      <c r="A62" s="68" t="s">
        <v>79</v>
      </c>
      <c r="B62" s="83">
        <f>SUM(B3:B61)</f>
        <v>919722</v>
      </c>
      <c r="C62" s="84">
        <f t="shared" ref="C62:G62" si="0">SUM(C3:C61)</f>
        <v>23809523428.849987</v>
      </c>
      <c r="D62" s="83">
        <f t="shared" si="0"/>
        <v>334589</v>
      </c>
      <c r="E62" s="84">
        <f t="shared" si="0"/>
        <v>11299986040.369999</v>
      </c>
      <c r="F62" s="85">
        <f t="shared" si="0"/>
        <v>1254311</v>
      </c>
      <c r="G62" s="84">
        <f t="shared" si="0"/>
        <v>35109509469.219994</v>
      </c>
    </row>
  </sheetData>
  <mergeCells count="4">
    <mergeCell ref="A1:A2"/>
    <mergeCell ref="B1:C1"/>
    <mergeCell ref="D1:E1"/>
    <mergeCell ref="F1:G1"/>
  </mergeCells>
  <printOptions horizontalCentered="1"/>
  <pageMargins left="0.45" right="0.45" top="1.5" bottom="0.5" header="0.3" footer="0.3"/>
  <pageSetup scale="65" orientation="portrait" r:id="rId1"/>
  <headerFooter>
    <oddHeader xml:space="preserve">&amp;L
&amp;G
&amp;C&amp;"-,Bold"&amp;20&amp;UCombined Medicare and Medicaid Payments by State&amp;16
&amp;"-,Regular"&amp;20&amp;UJanuary 2011 to November 2016&amp;R
&amp;G
</oddHeader>
    <oddFooter>&amp;CPage &amp;P of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I1"/>
  <sheetViews>
    <sheetView view="pageLayout" topLeftCell="D31" zoomScale="75" zoomScaleNormal="100" zoomScalePageLayoutView="75" workbookViewId="0">
      <selection activeCell="N45" sqref="N45"/>
    </sheetView>
  </sheetViews>
  <sheetFormatPr defaultRowHeight="14.4" x14ac:dyDescent="0.3"/>
  <cols>
    <col min="1" max="1" width="13.33203125" customWidth="1"/>
    <col min="2" max="2" width="18.109375" customWidth="1"/>
    <col min="3" max="3" width="21.6640625" customWidth="1"/>
    <col min="4" max="4" width="15.88671875" style="18" customWidth="1"/>
    <col min="5" max="5" width="12.88671875" customWidth="1"/>
    <col min="6" max="6" width="16.6640625" style="20" customWidth="1"/>
    <col min="7" max="7" width="20.5546875" style="20" customWidth="1"/>
    <col min="8" max="8" width="12.109375" style="18" customWidth="1"/>
    <col min="9" max="9" width="12" style="18" customWidth="1"/>
    <col min="10" max="10" width="13.5546875" customWidth="1"/>
    <col min="11" max="11" width="12.88671875" customWidth="1"/>
    <col min="12" max="12" width="15.44140625" customWidth="1"/>
    <col min="13" max="13" width="12.5546875" customWidth="1"/>
    <col min="14" max="14" width="11.5546875" customWidth="1"/>
    <col min="15" max="15" width="10.109375" customWidth="1"/>
    <col min="16" max="16" width="10.88671875" customWidth="1"/>
    <col min="17" max="17" width="10.33203125" customWidth="1"/>
    <col min="18" max="18" width="9.109375" customWidth="1"/>
    <col min="19" max="19" width="13.109375" customWidth="1"/>
    <col min="20" max="20" width="12.109375" customWidth="1"/>
    <col min="21" max="21" width="12.44140625" customWidth="1"/>
    <col min="22" max="22" width="13.109375" customWidth="1"/>
    <col min="23" max="23" width="14" customWidth="1"/>
    <col min="24" max="24" width="12.88671875" customWidth="1"/>
  </cols>
  <sheetData/>
  <printOptions horizontalCentered="1"/>
  <pageMargins left="0.45" right="0.45" top="1.75" bottom="0.75" header="0.3" footer="0.3"/>
  <pageSetup fitToHeight="100" orientation="landscape" horizontalDpi="300" verticalDpi="300" r:id="rId1"/>
  <headerFooter>
    <oddHeader xml:space="preserve">&amp;L
&amp;G
&amp;C&amp;"-,Bold"&amp;14&amp;U
Combined Medicare and Medicaid Payments by State Graph
&amp;"-,Regular"&amp;12&amp;UMedicare and Medicaid Provider Payments
January 2011 to November 2016&amp;R
&amp;G
</oddHeader>
    <oddFooter xml:space="preserve">&amp;R 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2"/>
  <sheetViews>
    <sheetView showRuler="0" view="pageLayout" topLeftCell="D1" zoomScaleNormal="100" workbookViewId="0">
      <selection activeCell="G5" sqref="G5"/>
    </sheetView>
  </sheetViews>
  <sheetFormatPr defaultColWidth="9.109375" defaultRowHeight="14.4" x14ac:dyDescent="0.3"/>
  <cols>
    <col min="1" max="1" width="21.5546875" style="21" customWidth="1"/>
    <col min="2" max="2" width="14.44140625" style="15" customWidth="1"/>
    <col min="3" max="3" width="12.6640625" style="16" customWidth="1"/>
    <col min="4" max="4" width="9.6640625" style="76" customWidth="1"/>
    <col min="5" max="5" width="19.44140625" style="157" customWidth="1"/>
    <col min="6" max="6" width="14.44140625" style="20" customWidth="1"/>
    <col min="7" max="7" width="13.33203125" style="18" customWidth="1"/>
    <col min="8" max="8" width="10" style="79" customWidth="1"/>
    <col min="9" max="9" width="18" style="80" customWidth="1"/>
    <col min="10" max="10" width="9.5546875" style="79" customWidth="1"/>
    <col min="11" max="11" width="17.6640625" style="80" customWidth="1"/>
    <col min="12" max="12" width="10.5546875" style="18" customWidth="1"/>
    <col min="13" max="13" width="18.6640625" style="9" customWidth="1"/>
    <col min="14" max="14" width="11.109375" customWidth="1"/>
    <col min="15" max="15" width="18.88671875" style="9" customWidth="1"/>
    <col min="16" max="16" width="12.5546875" customWidth="1"/>
    <col min="17" max="17" width="11.5546875" customWidth="1"/>
    <col min="18" max="18" width="10.109375" customWidth="1"/>
    <col min="19" max="19" width="10.88671875" customWidth="1"/>
    <col min="20" max="20" width="10.33203125" customWidth="1"/>
    <col min="21" max="21" width="9.109375" customWidth="1"/>
    <col min="22" max="22" width="13.109375" customWidth="1"/>
    <col min="23" max="23" width="12.109375" customWidth="1"/>
    <col min="24" max="24" width="12.44140625" customWidth="1"/>
    <col min="25" max="25" width="13.109375" customWidth="1"/>
    <col min="26" max="26" width="14" customWidth="1"/>
    <col min="27" max="27" width="12.88671875" customWidth="1"/>
  </cols>
  <sheetData>
    <row r="1" spans="1:15" ht="15.75" customHeight="1" x14ac:dyDescent="0.3">
      <c r="A1" s="225" t="s">
        <v>0</v>
      </c>
      <c r="B1" s="226" t="s">
        <v>69</v>
      </c>
      <c r="C1" s="226"/>
      <c r="D1" s="226"/>
      <c r="E1" s="226"/>
      <c r="F1" s="226" t="s">
        <v>1</v>
      </c>
      <c r="G1" s="226"/>
      <c r="H1" s="226"/>
      <c r="I1" s="226"/>
      <c r="J1" s="226"/>
      <c r="K1" s="226"/>
      <c r="L1" s="226"/>
      <c r="M1" s="226"/>
      <c r="N1" s="226" t="s">
        <v>2</v>
      </c>
      <c r="O1" s="226"/>
    </row>
    <row r="2" spans="1:15" ht="15" customHeight="1" x14ac:dyDescent="0.3">
      <c r="A2" s="225"/>
      <c r="B2" s="35" t="s">
        <v>80</v>
      </c>
      <c r="C2" s="35" t="s">
        <v>81</v>
      </c>
      <c r="D2" s="82" t="s">
        <v>82</v>
      </c>
      <c r="E2" s="105" t="s">
        <v>83</v>
      </c>
      <c r="F2" s="94" t="s">
        <v>80</v>
      </c>
      <c r="G2" s="35" t="s">
        <v>81</v>
      </c>
      <c r="H2" s="77" t="s">
        <v>84</v>
      </c>
      <c r="I2" s="90" t="s">
        <v>85</v>
      </c>
      <c r="J2" s="77" t="s">
        <v>86</v>
      </c>
      <c r="K2" s="78" t="s">
        <v>87</v>
      </c>
      <c r="L2" s="35" t="s">
        <v>88</v>
      </c>
      <c r="M2" s="36" t="s">
        <v>89</v>
      </c>
      <c r="N2" s="35" t="s">
        <v>82</v>
      </c>
      <c r="O2" s="36" t="s">
        <v>83</v>
      </c>
    </row>
    <row r="3" spans="1:15" x14ac:dyDescent="0.3">
      <c r="A3" s="44" t="s">
        <v>5</v>
      </c>
      <c r="B3" s="37" t="s">
        <v>70</v>
      </c>
      <c r="C3" s="34" t="s">
        <v>3</v>
      </c>
      <c r="D3" s="93">
        <v>11979</v>
      </c>
      <c r="E3" s="153">
        <v>128552917.02000006</v>
      </c>
      <c r="F3" s="37" t="s">
        <v>74</v>
      </c>
      <c r="G3" s="34" t="s">
        <v>3</v>
      </c>
      <c r="H3" s="128">
        <v>1845</v>
      </c>
      <c r="I3" s="129">
        <v>38845017</v>
      </c>
      <c r="J3" s="130">
        <v>1203</v>
      </c>
      <c r="K3" s="131">
        <v>10302021</v>
      </c>
      <c r="L3" s="132">
        <v>3048</v>
      </c>
      <c r="M3" s="133">
        <v>49147038</v>
      </c>
      <c r="N3" s="132">
        <f t="shared" ref="N3:O70" si="0">+L3+D3</f>
        <v>15027</v>
      </c>
      <c r="O3" s="134">
        <f t="shared" si="0"/>
        <v>177699955.02000004</v>
      </c>
    </row>
    <row r="4" spans="1:15" x14ac:dyDescent="0.3">
      <c r="A4" s="45"/>
      <c r="B4" s="38" t="s">
        <v>70</v>
      </c>
      <c r="C4" s="27" t="s">
        <v>4</v>
      </c>
      <c r="D4" s="93">
        <v>10</v>
      </c>
      <c r="E4" s="153">
        <v>12119890.299999999</v>
      </c>
      <c r="F4" s="38" t="s">
        <v>74</v>
      </c>
      <c r="G4" s="27" t="s">
        <v>4</v>
      </c>
      <c r="H4" s="135">
        <v>2</v>
      </c>
      <c r="I4" s="136">
        <v>6719312</v>
      </c>
      <c r="J4" s="135">
        <v>3</v>
      </c>
      <c r="K4" s="137">
        <v>5346717</v>
      </c>
      <c r="L4" s="138">
        <v>5</v>
      </c>
      <c r="M4" s="139">
        <v>12066029</v>
      </c>
      <c r="N4" s="138">
        <f t="shared" si="0"/>
        <v>15</v>
      </c>
      <c r="O4" s="137">
        <f t="shared" si="0"/>
        <v>24185919.299999997</v>
      </c>
    </row>
    <row r="5" spans="1:15" x14ac:dyDescent="0.3">
      <c r="A5" s="45"/>
      <c r="B5" s="38" t="s">
        <v>72</v>
      </c>
      <c r="C5" s="27" t="s">
        <v>4</v>
      </c>
      <c r="D5" s="93">
        <v>292</v>
      </c>
      <c r="E5" s="153">
        <v>320748797.00999981</v>
      </c>
      <c r="F5" s="38" t="s">
        <v>72</v>
      </c>
      <c r="G5" s="27" t="s">
        <v>4</v>
      </c>
      <c r="H5" s="135">
        <v>86</v>
      </c>
      <c r="I5" s="136">
        <v>55805804</v>
      </c>
      <c r="J5" s="130">
        <v>153</v>
      </c>
      <c r="K5" s="137">
        <v>53134276.740000002</v>
      </c>
      <c r="L5" s="138">
        <v>239</v>
      </c>
      <c r="M5" s="139">
        <v>108940080.74000001</v>
      </c>
      <c r="N5" s="138">
        <f t="shared" si="0"/>
        <v>531</v>
      </c>
      <c r="O5" s="137">
        <f t="shared" si="0"/>
        <v>429688877.74999982</v>
      </c>
    </row>
    <row r="6" spans="1:15" x14ac:dyDescent="0.3">
      <c r="A6" s="46" t="s">
        <v>5</v>
      </c>
      <c r="B6" s="39"/>
      <c r="C6" s="29"/>
      <c r="D6" s="30">
        <v>12281</v>
      </c>
      <c r="E6" s="155">
        <v>461421604.32999986</v>
      </c>
      <c r="F6" s="39"/>
      <c r="G6" s="29"/>
      <c r="H6" s="122">
        <v>1933</v>
      </c>
      <c r="I6" s="123">
        <v>101370133</v>
      </c>
      <c r="J6" s="122">
        <v>1359</v>
      </c>
      <c r="K6" s="89">
        <v>68783014.74000001</v>
      </c>
      <c r="L6" s="42">
        <v>3292</v>
      </c>
      <c r="M6" s="140">
        <v>170153147.74000001</v>
      </c>
      <c r="N6" s="42">
        <f t="shared" si="0"/>
        <v>15573</v>
      </c>
      <c r="O6" s="89">
        <f t="shared" si="0"/>
        <v>631574752.06999993</v>
      </c>
    </row>
    <row r="7" spans="1:15" x14ac:dyDescent="0.3">
      <c r="A7" s="45" t="s">
        <v>6</v>
      </c>
      <c r="B7" s="38" t="s">
        <v>70</v>
      </c>
      <c r="C7" s="27" t="s">
        <v>3</v>
      </c>
      <c r="D7" s="93">
        <v>827</v>
      </c>
      <c r="E7" s="153">
        <v>8611549.9699999988</v>
      </c>
      <c r="F7" s="38" t="s">
        <v>74</v>
      </c>
      <c r="G7" s="27" t="s">
        <v>3</v>
      </c>
      <c r="H7" s="130">
        <v>763</v>
      </c>
      <c r="I7" s="141">
        <v>16171252</v>
      </c>
      <c r="J7" s="130">
        <v>994</v>
      </c>
      <c r="K7" s="142">
        <v>9862835</v>
      </c>
      <c r="L7" s="138">
        <v>1757</v>
      </c>
      <c r="M7" s="139">
        <v>26034087</v>
      </c>
      <c r="N7" s="138">
        <f t="shared" si="0"/>
        <v>2584</v>
      </c>
      <c r="O7" s="137">
        <f t="shared" si="0"/>
        <v>34645636.969999999</v>
      </c>
    </row>
    <row r="8" spans="1:15" x14ac:dyDescent="0.3">
      <c r="A8" s="45"/>
      <c r="B8" s="38" t="s">
        <v>70</v>
      </c>
      <c r="C8" s="27" t="s">
        <v>4</v>
      </c>
      <c r="D8" s="28">
        <v>2</v>
      </c>
      <c r="E8" s="154">
        <v>516340.01</v>
      </c>
      <c r="F8" s="38" t="s">
        <v>74</v>
      </c>
      <c r="G8" s="27" t="s">
        <v>4</v>
      </c>
      <c r="H8" s="135">
        <v>0</v>
      </c>
      <c r="I8" s="136">
        <v>-428031</v>
      </c>
      <c r="J8" s="135">
        <v>4</v>
      </c>
      <c r="K8" s="137">
        <v>1217460</v>
      </c>
      <c r="L8" s="138">
        <v>4</v>
      </c>
      <c r="M8" s="139">
        <v>789429</v>
      </c>
      <c r="N8" s="138">
        <f t="shared" si="0"/>
        <v>6</v>
      </c>
      <c r="O8" s="137">
        <f t="shared" si="0"/>
        <v>1305769.01</v>
      </c>
    </row>
    <row r="9" spans="1:15" x14ac:dyDescent="0.3">
      <c r="A9" s="45"/>
      <c r="B9" s="38" t="s">
        <v>72</v>
      </c>
      <c r="C9" s="27" t="s">
        <v>4</v>
      </c>
      <c r="D9" s="93">
        <v>37</v>
      </c>
      <c r="E9" s="153">
        <v>18253841.390000004</v>
      </c>
      <c r="F9" s="38" t="s">
        <v>72</v>
      </c>
      <c r="G9" s="27" t="s">
        <v>4</v>
      </c>
      <c r="H9" s="135">
        <v>21</v>
      </c>
      <c r="I9" s="136">
        <v>13199650</v>
      </c>
      <c r="J9" s="135">
        <v>26</v>
      </c>
      <c r="K9" s="137">
        <v>9620292</v>
      </c>
      <c r="L9" s="138">
        <v>47</v>
      </c>
      <c r="M9" s="139">
        <v>22819942</v>
      </c>
      <c r="N9" s="138">
        <f t="shared" si="0"/>
        <v>84</v>
      </c>
      <c r="O9" s="137">
        <f t="shared" si="0"/>
        <v>41073783.390000001</v>
      </c>
    </row>
    <row r="10" spans="1:15" x14ac:dyDescent="0.3">
      <c r="A10" s="46" t="s">
        <v>6</v>
      </c>
      <c r="B10" s="39"/>
      <c r="C10" s="29"/>
      <c r="D10" s="30">
        <v>866</v>
      </c>
      <c r="E10" s="155">
        <v>27381731.370000005</v>
      </c>
      <c r="F10" s="39"/>
      <c r="G10" s="29"/>
      <c r="H10" s="122">
        <v>784</v>
      </c>
      <c r="I10" s="123">
        <v>28942871</v>
      </c>
      <c r="J10" s="122">
        <v>1024</v>
      </c>
      <c r="K10" s="89">
        <v>20700587</v>
      </c>
      <c r="L10" s="42">
        <v>1808</v>
      </c>
      <c r="M10" s="140">
        <v>49643458</v>
      </c>
      <c r="N10" s="42">
        <f t="shared" si="0"/>
        <v>2674</v>
      </c>
      <c r="O10" s="89">
        <f t="shared" si="0"/>
        <v>77025189.370000005</v>
      </c>
    </row>
    <row r="11" spans="1:15" s="165" customFormat="1" x14ac:dyDescent="0.3">
      <c r="A11" s="47" t="s">
        <v>104</v>
      </c>
      <c r="B11" s="166" t="s">
        <v>70</v>
      </c>
      <c r="C11" s="167" t="s">
        <v>3</v>
      </c>
      <c r="D11" s="93">
        <v>0</v>
      </c>
      <c r="E11" s="168">
        <v>0</v>
      </c>
      <c r="F11" s="166" t="s">
        <v>74</v>
      </c>
      <c r="G11" s="167" t="s">
        <v>3</v>
      </c>
      <c r="H11" s="128">
        <v>0</v>
      </c>
      <c r="I11" s="129">
        <v>0</v>
      </c>
      <c r="J11" s="130">
        <v>0</v>
      </c>
      <c r="K11" s="142">
        <v>0</v>
      </c>
      <c r="L11" s="169">
        <v>0</v>
      </c>
      <c r="M11" s="170">
        <v>0</v>
      </c>
      <c r="N11" s="132">
        <f t="shared" ref="N11:N14" si="1">+L11+D11</f>
        <v>0</v>
      </c>
      <c r="O11" s="134">
        <f t="shared" ref="O11:O14" si="2">+M11+E11</f>
        <v>0</v>
      </c>
    </row>
    <row r="12" spans="1:15" s="165" customFormat="1" x14ac:dyDescent="0.3">
      <c r="A12" s="48"/>
      <c r="B12" s="166" t="s">
        <v>70</v>
      </c>
      <c r="C12" s="167" t="s">
        <v>4</v>
      </c>
      <c r="D12" s="93">
        <v>0</v>
      </c>
      <c r="E12" s="168">
        <v>0</v>
      </c>
      <c r="F12" s="166" t="s">
        <v>74</v>
      </c>
      <c r="G12" s="167" t="s">
        <v>4</v>
      </c>
      <c r="H12" s="135">
        <v>1</v>
      </c>
      <c r="I12" s="136">
        <v>2950981.06</v>
      </c>
      <c r="J12" s="135">
        <v>1</v>
      </c>
      <c r="K12" s="137">
        <v>2360784.85</v>
      </c>
      <c r="L12" s="169">
        <v>2</v>
      </c>
      <c r="M12" s="170">
        <v>5311765.91</v>
      </c>
      <c r="N12" s="138">
        <f t="shared" si="1"/>
        <v>2</v>
      </c>
      <c r="O12" s="137">
        <f t="shared" si="2"/>
        <v>5311765.91</v>
      </c>
    </row>
    <row r="13" spans="1:15" s="165" customFormat="1" x14ac:dyDescent="0.3">
      <c r="A13" s="48"/>
      <c r="B13" s="166" t="s">
        <v>72</v>
      </c>
      <c r="C13" s="167" t="s">
        <v>4</v>
      </c>
      <c r="D13" s="93">
        <v>0</v>
      </c>
      <c r="E13" s="168">
        <v>0</v>
      </c>
      <c r="F13" s="166" t="s">
        <v>72</v>
      </c>
      <c r="G13" s="167" t="s">
        <v>4</v>
      </c>
      <c r="H13" s="135">
        <v>0</v>
      </c>
      <c r="I13" s="136">
        <v>0</v>
      </c>
      <c r="J13" s="130">
        <v>0</v>
      </c>
      <c r="K13" s="137">
        <v>0</v>
      </c>
      <c r="L13" s="169">
        <v>0</v>
      </c>
      <c r="M13" s="170">
        <v>0</v>
      </c>
      <c r="N13" s="138">
        <f t="shared" si="1"/>
        <v>0</v>
      </c>
      <c r="O13" s="137">
        <f t="shared" si="2"/>
        <v>0</v>
      </c>
    </row>
    <row r="14" spans="1:15" x14ac:dyDescent="0.3">
      <c r="A14" s="46" t="s">
        <v>104</v>
      </c>
      <c r="B14" s="39"/>
      <c r="C14" s="29"/>
      <c r="D14" s="164">
        <v>0</v>
      </c>
      <c r="E14" s="155">
        <v>0</v>
      </c>
      <c r="F14" s="39"/>
      <c r="G14" s="29"/>
      <c r="H14" s="172">
        <v>1</v>
      </c>
      <c r="I14" s="173">
        <v>2950981.06</v>
      </c>
      <c r="J14" s="174">
        <v>1</v>
      </c>
      <c r="K14" s="155">
        <v>2360784.85</v>
      </c>
      <c r="L14" s="42">
        <v>2</v>
      </c>
      <c r="M14" s="140">
        <v>5311765.91</v>
      </c>
      <c r="N14" s="42">
        <f t="shared" si="1"/>
        <v>2</v>
      </c>
      <c r="O14" s="89">
        <f t="shared" si="2"/>
        <v>5311765.91</v>
      </c>
    </row>
    <row r="15" spans="1:15" x14ac:dyDescent="0.3">
      <c r="A15" s="45" t="s">
        <v>7</v>
      </c>
      <c r="B15" s="38" t="s">
        <v>70</v>
      </c>
      <c r="C15" s="27" t="s">
        <v>3</v>
      </c>
      <c r="D15" s="93">
        <v>14715</v>
      </c>
      <c r="E15" s="153">
        <v>153138152.84999996</v>
      </c>
      <c r="F15" s="38" t="s">
        <v>74</v>
      </c>
      <c r="G15" s="27" t="s">
        <v>3</v>
      </c>
      <c r="H15" s="130">
        <v>3419</v>
      </c>
      <c r="I15" s="141">
        <v>72398762</v>
      </c>
      <c r="J15" s="130">
        <v>1789</v>
      </c>
      <c r="K15" s="142">
        <v>16066422</v>
      </c>
      <c r="L15" s="138">
        <v>5208</v>
      </c>
      <c r="M15" s="139">
        <v>88465184</v>
      </c>
      <c r="N15" s="138">
        <f t="shared" si="0"/>
        <v>19923</v>
      </c>
      <c r="O15" s="137">
        <f t="shared" si="0"/>
        <v>241603336.84999996</v>
      </c>
    </row>
    <row r="16" spans="1:15" x14ac:dyDescent="0.3">
      <c r="A16" s="45"/>
      <c r="B16" s="38" t="s">
        <v>70</v>
      </c>
      <c r="C16" s="27" t="s">
        <v>4</v>
      </c>
      <c r="D16" s="28">
        <v>3</v>
      </c>
      <c r="E16" s="154">
        <v>2718132.1</v>
      </c>
      <c r="F16" s="38" t="s">
        <v>74</v>
      </c>
      <c r="G16" s="27" t="s">
        <v>4</v>
      </c>
      <c r="H16" s="135">
        <v>2</v>
      </c>
      <c r="I16" s="136">
        <v>4582604.9799999995</v>
      </c>
      <c r="J16" s="135">
        <v>3</v>
      </c>
      <c r="K16" s="137">
        <v>4376927.34</v>
      </c>
      <c r="L16" s="138">
        <v>5</v>
      </c>
      <c r="M16" s="139">
        <v>8959532.3200000003</v>
      </c>
      <c r="N16" s="138">
        <f t="shared" si="0"/>
        <v>8</v>
      </c>
      <c r="O16" s="137">
        <f t="shared" si="0"/>
        <v>11677664.42</v>
      </c>
    </row>
    <row r="17" spans="1:15" x14ac:dyDescent="0.3">
      <c r="A17" s="45"/>
      <c r="B17" s="38" t="s">
        <v>72</v>
      </c>
      <c r="C17" s="27" t="s">
        <v>4</v>
      </c>
      <c r="D17" s="93">
        <v>227</v>
      </c>
      <c r="E17" s="153">
        <v>240121742.6199998</v>
      </c>
      <c r="F17" s="38" t="s">
        <v>72</v>
      </c>
      <c r="G17" s="27" t="s">
        <v>4</v>
      </c>
      <c r="H17" s="130">
        <v>71</v>
      </c>
      <c r="I17" s="141">
        <v>76265531.299999997</v>
      </c>
      <c r="J17" s="130">
        <v>116</v>
      </c>
      <c r="K17" s="142">
        <v>85284966.98999998</v>
      </c>
      <c r="L17" s="138">
        <v>187</v>
      </c>
      <c r="M17" s="139">
        <v>161550498.28999996</v>
      </c>
      <c r="N17" s="138">
        <f t="shared" si="0"/>
        <v>414</v>
      </c>
      <c r="O17" s="137">
        <f t="shared" si="0"/>
        <v>401672240.90999973</v>
      </c>
    </row>
    <row r="18" spans="1:15" x14ac:dyDescent="0.3">
      <c r="A18" s="46" t="s">
        <v>7</v>
      </c>
      <c r="B18" s="39"/>
      <c r="C18" s="29"/>
      <c r="D18" s="30">
        <v>14945</v>
      </c>
      <c r="E18" s="155">
        <v>395978027.56999975</v>
      </c>
      <c r="F18" s="39"/>
      <c r="G18" s="29"/>
      <c r="H18" s="122">
        <v>3492</v>
      </c>
      <c r="I18" s="123">
        <v>153246898.28</v>
      </c>
      <c r="J18" s="122">
        <v>1908</v>
      </c>
      <c r="K18" s="89">
        <v>105728316.32999998</v>
      </c>
      <c r="L18" s="42">
        <v>5400</v>
      </c>
      <c r="M18" s="140">
        <v>258975214.60999995</v>
      </c>
      <c r="N18" s="42">
        <f t="shared" si="0"/>
        <v>20345</v>
      </c>
      <c r="O18" s="89">
        <f t="shared" si="0"/>
        <v>654953242.17999971</v>
      </c>
    </row>
    <row r="19" spans="1:15" x14ac:dyDescent="0.3">
      <c r="A19" s="45" t="s">
        <v>8</v>
      </c>
      <c r="B19" s="38" t="s">
        <v>70</v>
      </c>
      <c r="C19" s="27" t="s">
        <v>3</v>
      </c>
      <c r="D19" s="93">
        <v>6738</v>
      </c>
      <c r="E19" s="153">
        <v>69792264.920000017</v>
      </c>
      <c r="F19" s="38" t="s">
        <v>74</v>
      </c>
      <c r="G19" s="27" t="s">
        <v>3</v>
      </c>
      <c r="H19" s="130">
        <v>1575</v>
      </c>
      <c r="I19" s="141">
        <v>33341256</v>
      </c>
      <c r="J19" s="130">
        <v>1658</v>
      </c>
      <c r="K19" s="142">
        <v>14931678</v>
      </c>
      <c r="L19" s="138">
        <v>3233</v>
      </c>
      <c r="M19" s="139">
        <v>48272934</v>
      </c>
      <c r="N19" s="138">
        <f t="shared" si="0"/>
        <v>9971</v>
      </c>
      <c r="O19" s="137">
        <f t="shared" si="0"/>
        <v>118065198.92000002</v>
      </c>
    </row>
    <row r="20" spans="1:15" x14ac:dyDescent="0.3">
      <c r="A20" s="45"/>
      <c r="B20" s="38" t="s">
        <v>70</v>
      </c>
      <c r="C20" s="27" t="s">
        <v>4</v>
      </c>
      <c r="D20" s="93">
        <v>12</v>
      </c>
      <c r="E20" s="153">
        <v>15736237.009999998</v>
      </c>
      <c r="F20" s="38" t="s">
        <v>74</v>
      </c>
      <c r="G20" s="27" t="s">
        <v>4</v>
      </c>
      <c r="H20" s="135">
        <v>2</v>
      </c>
      <c r="I20" s="136">
        <v>2886695.67</v>
      </c>
      <c r="J20" s="135">
        <v>2</v>
      </c>
      <c r="K20" s="137">
        <v>2444957.5300000003</v>
      </c>
      <c r="L20" s="138">
        <v>4</v>
      </c>
      <c r="M20" s="139">
        <v>5331653.2</v>
      </c>
      <c r="N20" s="138">
        <f t="shared" si="0"/>
        <v>16</v>
      </c>
      <c r="O20" s="137">
        <f t="shared" si="0"/>
        <v>21067890.209999997</v>
      </c>
    </row>
    <row r="21" spans="1:15" x14ac:dyDescent="0.3">
      <c r="A21" s="45"/>
      <c r="B21" s="38" t="s">
        <v>72</v>
      </c>
      <c r="C21" s="27" t="s">
        <v>4</v>
      </c>
      <c r="D21" s="93">
        <v>204</v>
      </c>
      <c r="E21" s="153">
        <v>191499072.38999999</v>
      </c>
      <c r="F21" s="38" t="s">
        <v>72</v>
      </c>
      <c r="G21" s="27" t="s">
        <v>4</v>
      </c>
      <c r="H21" s="135">
        <v>47</v>
      </c>
      <c r="I21" s="136">
        <v>15278858.84</v>
      </c>
      <c r="J21" s="135">
        <v>156</v>
      </c>
      <c r="K21" s="137">
        <v>35577124.68999999</v>
      </c>
      <c r="L21" s="138">
        <v>203</v>
      </c>
      <c r="M21" s="139">
        <v>50855983.529999986</v>
      </c>
      <c r="N21" s="138">
        <f t="shared" si="0"/>
        <v>407</v>
      </c>
      <c r="O21" s="137">
        <f t="shared" si="0"/>
        <v>242355055.91999996</v>
      </c>
    </row>
    <row r="22" spans="1:15" x14ac:dyDescent="0.3">
      <c r="A22" s="46" t="s">
        <v>8</v>
      </c>
      <c r="B22" s="39"/>
      <c r="C22" s="29"/>
      <c r="D22" s="30">
        <v>6954</v>
      </c>
      <c r="E22" s="155">
        <v>277027574.31999999</v>
      </c>
      <c r="F22" s="39"/>
      <c r="G22" s="29"/>
      <c r="H22" s="122">
        <v>1624</v>
      </c>
      <c r="I22" s="123">
        <v>51506810.510000005</v>
      </c>
      <c r="J22" s="122">
        <v>1816</v>
      </c>
      <c r="K22" s="89">
        <v>52953760.219999991</v>
      </c>
      <c r="L22" s="42">
        <v>3440</v>
      </c>
      <c r="M22" s="140">
        <v>104460570.72999999</v>
      </c>
      <c r="N22" s="42">
        <f t="shared" si="0"/>
        <v>10394</v>
      </c>
      <c r="O22" s="89">
        <f t="shared" si="0"/>
        <v>381488145.04999995</v>
      </c>
    </row>
    <row r="23" spans="1:15" x14ac:dyDescent="0.3">
      <c r="A23" s="45" t="s">
        <v>9</v>
      </c>
      <c r="B23" s="38" t="s">
        <v>70</v>
      </c>
      <c r="C23" s="27" t="s">
        <v>3</v>
      </c>
      <c r="D23" s="93">
        <v>68882</v>
      </c>
      <c r="E23" s="153">
        <v>701062339.43999803</v>
      </c>
      <c r="F23" s="38" t="s">
        <v>74</v>
      </c>
      <c r="G23" s="27" t="s">
        <v>3</v>
      </c>
      <c r="H23" s="130">
        <v>20390</v>
      </c>
      <c r="I23" s="141">
        <v>431580463.33999997</v>
      </c>
      <c r="J23" s="130">
        <v>11509</v>
      </c>
      <c r="K23" s="142">
        <v>101855500.4500002</v>
      </c>
      <c r="L23" s="138">
        <v>31899</v>
      </c>
      <c r="M23" s="139">
        <v>533435963.7900002</v>
      </c>
      <c r="N23" s="138">
        <f t="shared" si="0"/>
        <v>100781</v>
      </c>
      <c r="O23" s="137">
        <f t="shared" si="0"/>
        <v>1234498303.2299981</v>
      </c>
    </row>
    <row r="24" spans="1:15" x14ac:dyDescent="0.3">
      <c r="A24" s="45"/>
      <c r="B24" s="38" t="s">
        <v>70</v>
      </c>
      <c r="C24" s="27" t="s">
        <v>4</v>
      </c>
      <c r="D24" s="93">
        <v>142</v>
      </c>
      <c r="E24" s="153">
        <v>173710212.13</v>
      </c>
      <c r="F24" s="38" t="s">
        <v>74</v>
      </c>
      <c r="G24" s="27" t="s">
        <v>4</v>
      </c>
      <c r="H24" s="31">
        <v>14</v>
      </c>
      <c r="I24" s="136">
        <v>30767917.120000005</v>
      </c>
      <c r="J24" s="135">
        <v>17</v>
      </c>
      <c r="K24" s="137">
        <v>28946102.770000011</v>
      </c>
      <c r="L24" s="138">
        <v>31</v>
      </c>
      <c r="M24" s="139">
        <v>59714019.890000015</v>
      </c>
      <c r="N24" s="138">
        <f t="shared" si="0"/>
        <v>173</v>
      </c>
      <c r="O24" s="137">
        <f t="shared" si="0"/>
        <v>233424232.02000001</v>
      </c>
    </row>
    <row r="25" spans="1:15" x14ac:dyDescent="0.3">
      <c r="A25" s="45"/>
      <c r="B25" s="38" t="s">
        <v>72</v>
      </c>
      <c r="C25" s="27" t="s">
        <v>4</v>
      </c>
      <c r="D25" s="93">
        <v>867</v>
      </c>
      <c r="E25" s="153">
        <v>893687863.90000021</v>
      </c>
      <c r="F25" s="38" t="s">
        <v>72</v>
      </c>
      <c r="G25" s="27" t="s">
        <v>4</v>
      </c>
      <c r="H25" s="130">
        <v>244</v>
      </c>
      <c r="I25" s="141">
        <v>357502109.97000015</v>
      </c>
      <c r="J25" s="130">
        <v>532</v>
      </c>
      <c r="K25" s="142">
        <v>284713960.39999998</v>
      </c>
      <c r="L25" s="138">
        <v>776</v>
      </c>
      <c r="M25" s="139">
        <v>642216070.37000012</v>
      </c>
      <c r="N25" s="138">
        <f t="shared" si="0"/>
        <v>1643</v>
      </c>
      <c r="O25" s="137">
        <f t="shared" si="0"/>
        <v>1535903934.2700005</v>
      </c>
    </row>
    <row r="26" spans="1:15" x14ac:dyDescent="0.3">
      <c r="A26" s="46" t="s">
        <v>9</v>
      </c>
      <c r="B26" s="39"/>
      <c r="C26" s="29"/>
      <c r="D26" s="30">
        <v>69891</v>
      </c>
      <c r="E26" s="155">
        <v>1768460415.4699984</v>
      </c>
      <c r="F26" s="39"/>
      <c r="G26" s="29"/>
      <c r="H26" s="122">
        <v>20648</v>
      </c>
      <c r="I26" s="123">
        <v>819850490.43000007</v>
      </c>
      <c r="J26" s="122">
        <v>12058</v>
      </c>
      <c r="K26" s="89">
        <v>415515563.62000018</v>
      </c>
      <c r="L26" s="42">
        <v>32706</v>
      </c>
      <c r="M26" s="140">
        <v>1235366054.0500002</v>
      </c>
      <c r="N26" s="42">
        <f t="shared" si="0"/>
        <v>102597</v>
      </c>
      <c r="O26" s="89">
        <f t="shared" si="0"/>
        <v>3003826469.5199986</v>
      </c>
    </row>
    <row r="27" spans="1:15" x14ac:dyDescent="0.3">
      <c r="A27" s="45" t="s">
        <v>10</v>
      </c>
      <c r="B27" s="38" t="s">
        <v>70</v>
      </c>
      <c r="C27" s="27" t="s">
        <v>3</v>
      </c>
      <c r="D27" s="93">
        <v>14299</v>
      </c>
      <c r="E27" s="153">
        <v>145000001.50999996</v>
      </c>
      <c r="F27" s="38" t="s">
        <v>74</v>
      </c>
      <c r="G27" s="27" t="s">
        <v>3</v>
      </c>
      <c r="H27" s="130">
        <v>3145</v>
      </c>
      <c r="I27" s="141">
        <v>66165448</v>
      </c>
      <c r="J27" s="130">
        <v>2432</v>
      </c>
      <c r="K27" s="142">
        <v>21692026</v>
      </c>
      <c r="L27" s="138">
        <v>5577</v>
      </c>
      <c r="M27" s="139">
        <v>87857474</v>
      </c>
      <c r="N27" s="138">
        <f t="shared" si="0"/>
        <v>19876</v>
      </c>
      <c r="O27" s="137">
        <f t="shared" si="0"/>
        <v>232857475.50999996</v>
      </c>
    </row>
    <row r="28" spans="1:15" x14ac:dyDescent="0.3">
      <c r="A28" s="45"/>
      <c r="B28" s="38" t="s">
        <v>70</v>
      </c>
      <c r="C28" s="27" t="s">
        <v>4</v>
      </c>
      <c r="D28" s="93">
        <v>19</v>
      </c>
      <c r="E28" s="153">
        <v>16963570.299999997</v>
      </c>
      <c r="F28" s="38" t="s">
        <v>74</v>
      </c>
      <c r="G28" s="27" t="s">
        <v>4</v>
      </c>
      <c r="H28" s="135">
        <v>1</v>
      </c>
      <c r="I28" s="141">
        <v>2623894</v>
      </c>
      <c r="J28" s="135">
        <v>2</v>
      </c>
      <c r="K28" s="137">
        <v>2623894</v>
      </c>
      <c r="L28" s="138">
        <v>3</v>
      </c>
      <c r="M28" s="139">
        <v>5247788</v>
      </c>
      <c r="N28" s="138">
        <f t="shared" si="0"/>
        <v>22</v>
      </c>
      <c r="O28" s="137">
        <f t="shared" si="0"/>
        <v>22211358.299999997</v>
      </c>
    </row>
    <row r="29" spans="1:15" x14ac:dyDescent="0.3">
      <c r="A29" s="45"/>
      <c r="B29" s="38" t="s">
        <v>72</v>
      </c>
      <c r="C29" s="27" t="s">
        <v>4</v>
      </c>
      <c r="D29" s="93">
        <v>215</v>
      </c>
      <c r="E29" s="153">
        <v>168994506.12000006</v>
      </c>
      <c r="F29" s="38" t="s">
        <v>72</v>
      </c>
      <c r="G29" s="27" t="s">
        <v>4</v>
      </c>
      <c r="H29" s="130">
        <v>46</v>
      </c>
      <c r="I29" s="141">
        <v>22345733</v>
      </c>
      <c r="J29" s="135">
        <v>147</v>
      </c>
      <c r="K29" s="137">
        <v>54630405</v>
      </c>
      <c r="L29" s="138">
        <v>193</v>
      </c>
      <c r="M29" s="139">
        <v>76976138</v>
      </c>
      <c r="N29" s="138">
        <f t="shared" si="0"/>
        <v>408</v>
      </c>
      <c r="O29" s="137">
        <f t="shared" si="0"/>
        <v>245970644.12000006</v>
      </c>
    </row>
    <row r="30" spans="1:15" x14ac:dyDescent="0.3">
      <c r="A30" s="46" t="s">
        <v>10</v>
      </c>
      <c r="B30" s="39"/>
      <c r="C30" s="29"/>
      <c r="D30" s="30">
        <v>14533</v>
      </c>
      <c r="E30" s="155">
        <v>330958077.93000001</v>
      </c>
      <c r="F30" s="39"/>
      <c r="G30" s="29"/>
      <c r="H30" s="122">
        <v>3192</v>
      </c>
      <c r="I30" s="123">
        <v>91135075</v>
      </c>
      <c r="J30" s="122">
        <v>2581</v>
      </c>
      <c r="K30" s="89">
        <v>78946325</v>
      </c>
      <c r="L30" s="42">
        <v>5773</v>
      </c>
      <c r="M30" s="140">
        <v>170081400</v>
      </c>
      <c r="N30" s="42">
        <f t="shared" si="0"/>
        <v>20306</v>
      </c>
      <c r="O30" s="89">
        <f t="shared" si="0"/>
        <v>501039477.93000001</v>
      </c>
    </row>
    <row r="31" spans="1:15" x14ac:dyDescent="0.3">
      <c r="A31" s="45" t="s">
        <v>11</v>
      </c>
      <c r="B31" s="38" t="s">
        <v>70</v>
      </c>
      <c r="C31" s="27" t="s">
        <v>3</v>
      </c>
      <c r="D31" s="93">
        <v>12274</v>
      </c>
      <c r="E31" s="153">
        <v>129218724.86999984</v>
      </c>
      <c r="F31" s="38" t="s">
        <v>74</v>
      </c>
      <c r="G31" s="27" t="s">
        <v>3</v>
      </c>
      <c r="H31" s="130">
        <v>2256</v>
      </c>
      <c r="I31" s="141">
        <v>47238781</v>
      </c>
      <c r="J31" s="130">
        <v>1309</v>
      </c>
      <c r="K31" s="142">
        <v>11946780</v>
      </c>
      <c r="L31" s="138">
        <v>3565</v>
      </c>
      <c r="M31" s="139">
        <v>59185561</v>
      </c>
      <c r="N31" s="138">
        <f t="shared" si="0"/>
        <v>15839</v>
      </c>
      <c r="O31" s="137">
        <f t="shared" si="0"/>
        <v>188404285.86999983</v>
      </c>
    </row>
    <row r="32" spans="1:15" x14ac:dyDescent="0.3">
      <c r="A32" s="45"/>
      <c r="B32" s="38" t="s">
        <v>70</v>
      </c>
      <c r="C32" s="27" t="s">
        <v>4</v>
      </c>
      <c r="D32" s="93">
        <v>4</v>
      </c>
      <c r="E32" s="153">
        <v>2627396</v>
      </c>
      <c r="F32" s="38" t="s">
        <v>74</v>
      </c>
      <c r="G32" s="27" t="s">
        <v>4</v>
      </c>
      <c r="H32" s="135">
        <v>1</v>
      </c>
      <c r="I32" s="136">
        <v>2129616.96</v>
      </c>
      <c r="J32" s="135">
        <v>0</v>
      </c>
      <c r="K32" s="137">
        <v>0</v>
      </c>
      <c r="L32" s="138">
        <v>1</v>
      </c>
      <c r="M32" s="139">
        <v>2129616.96</v>
      </c>
      <c r="N32" s="138">
        <f t="shared" si="0"/>
        <v>5</v>
      </c>
      <c r="O32" s="137">
        <f t="shared" si="0"/>
        <v>4757012.96</v>
      </c>
    </row>
    <row r="33" spans="1:15" x14ac:dyDescent="0.3">
      <c r="A33" s="45"/>
      <c r="B33" s="38" t="s">
        <v>72</v>
      </c>
      <c r="C33" s="27" t="s">
        <v>4</v>
      </c>
      <c r="D33" s="93">
        <v>92</v>
      </c>
      <c r="E33" s="153">
        <v>137955116.36000007</v>
      </c>
      <c r="F33" s="38" t="s">
        <v>72</v>
      </c>
      <c r="G33" s="27" t="s">
        <v>4</v>
      </c>
      <c r="H33" s="135">
        <v>18</v>
      </c>
      <c r="I33" s="136">
        <v>15184969.77</v>
      </c>
      <c r="J33" s="130">
        <v>54</v>
      </c>
      <c r="K33" s="142">
        <v>24347932.079999998</v>
      </c>
      <c r="L33" s="138">
        <v>72</v>
      </c>
      <c r="M33" s="139">
        <v>39532901.849999994</v>
      </c>
      <c r="N33" s="138">
        <f t="shared" si="0"/>
        <v>164</v>
      </c>
      <c r="O33" s="137">
        <f t="shared" si="0"/>
        <v>177488018.21000007</v>
      </c>
    </row>
    <row r="34" spans="1:15" x14ac:dyDescent="0.3">
      <c r="A34" s="46" t="s">
        <v>11</v>
      </c>
      <c r="B34" s="39"/>
      <c r="C34" s="29"/>
      <c r="D34" s="30">
        <v>12370</v>
      </c>
      <c r="E34" s="155">
        <v>269801237.2299999</v>
      </c>
      <c r="F34" s="39"/>
      <c r="G34" s="29"/>
      <c r="H34" s="122">
        <v>2275</v>
      </c>
      <c r="I34" s="123">
        <v>64553367.730000004</v>
      </c>
      <c r="J34" s="122">
        <v>1363</v>
      </c>
      <c r="K34" s="89">
        <v>36294712.079999998</v>
      </c>
      <c r="L34" s="42">
        <v>3638</v>
      </c>
      <c r="M34" s="140">
        <v>100848079.81</v>
      </c>
      <c r="N34" s="42">
        <f t="shared" si="0"/>
        <v>16008</v>
      </c>
      <c r="O34" s="89">
        <f t="shared" si="0"/>
        <v>370649317.0399999</v>
      </c>
    </row>
    <row r="35" spans="1:15" x14ac:dyDescent="0.3">
      <c r="A35" s="45" t="s">
        <v>12</v>
      </c>
      <c r="B35" s="38" t="s">
        <v>70</v>
      </c>
      <c r="C35" s="27" t="s">
        <v>3</v>
      </c>
      <c r="D35" s="93">
        <v>3373</v>
      </c>
      <c r="E35" s="153">
        <v>35003874.640000008</v>
      </c>
      <c r="F35" s="38" t="s">
        <v>74</v>
      </c>
      <c r="G35" s="27" t="s">
        <v>3</v>
      </c>
      <c r="H35" s="130">
        <v>650</v>
      </c>
      <c r="I35" s="141">
        <v>13784168</v>
      </c>
      <c r="J35" s="130">
        <v>852</v>
      </c>
      <c r="K35" s="142">
        <v>7519667</v>
      </c>
      <c r="L35" s="138">
        <v>1502</v>
      </c>
      <c r="M35" s="139">
        <v>21303835</v>
      </c>
      <c r="N35" s="138">
        <f t="shared" si="0"/>
        <v>4875</v>
      </c>
      <c r="O35" s="137">
        <f t="shared" si="0"/>
        <v>56307709.640000008</v>
      </c>
    </row>
    <row r="36" spans="1:15" x14ac:dyDescent="0.3">
      <c r="A36" s="45"/>
      <c r="B36" s="38" t="s">
        <v>70</v>
      </c>
      <c r="C36" s="27" t="s">
        <v>4</v>
      </c>
      <c r="D36" s="28">
        <v>0</v>
      </c>
      <c r="E36" s="154">
        <v>0</v>
      </c>
      <c r="F36" s="38" t="s">
        <v>74</v>
      </c>
      <c r="G36" s="27" t="s">
        <v>4</v>
      </c>
      <c r="H36" s="135">
        <v>1</v>
      </c>
      <c r="I36" s="136">
        <v>2135844.5699999998</v>
      </c>
      <c r="J36" s="130">
        <v>2</v>
      </c>
      <c r="K36" s="142">
        <v>2186280.84</v>
      </c>
      <c r="L36" s="138">
        <v>3</v>
      </c>
      <c r="M36" s="139">
        <v>4322125.41</v>
      </c>
      <c r="N36" s="138">
        <f t="shared" si="0"/>
        <v>3</v>
      </c>
      <c r="O36" s="137">
        <f t="shared" si="0"/>
        <v>4322125.41</v>
      </c>
    </row>
    <row r="37" spans="1:15" x14ac:dyDescent="0.3">
      <c r="A37" s="45"/>
      <c r="B37" s="38" t="s">
        <v>72</v>
      </c>
      <c r="C37" s="27" t="s">
        <v>4</v>
      </c>
      <c r="D37" s="93">
        <v>15</v>
      </c>
      <c r="E37" s="153">
        <v>23870834.960000005</v>
      </c>
      <c r="F37" s="38" t="s">
        <v>72</v>
      </c>
      <c r="G37" s="27" t="s">
        <v>4</v>
      </c>
      <c r="H37" s="135">
        <v>6</v>
      </c>
      <c r="I37" s="136">
        <v>5555693.8599999994</v>
      </c>
      <c r="J37" s="135">
        <v>9</v>
      </c>
      <c r="K37" s="137">
        <v>4497618.7400000012</v>
      </c>
      <c r="L37" s="138">
        <v>15</v>
      </c>
      <c r="M37" s="139">
        <v>10053312.600000001</v>
      </c>
      <c r="N37" s="138">
        <f t="shared" si="0"/>
        <v>30</v>
      </c>
      <c r="O37" s="137">
        <f t="shared" si="0"/>
        <v>33924147.560000002</v>
      </c>
    </row>
    <row r="38" spans="1:15" ht="15" customHeight="1" x14ac:dyDescent="0.3">
      <c r="A38" s="46" t="s">
        <v>12</v>
      </c>
      <c r="B38" s="39"/>
      <c r="C38" s="29"/>
      <c r="D38" s="30">
        <v>3388</v>
      </c>
      <c r="E38" s="155">
        <v>58874709.600000009</v>
      </c>
      <c r="F38" s="39"/>
      <c r="G38" s="29"/>
      <c r="H38" s="122">
        <v>657</v>
      </c>
      <c r="I38" s="123">
        <v>21475706.43</v>
      </c>
      <c r="J38" s="122">
        <v>863</v>
      </c>
      <c r="K38" s="89">
        <v>14203566.580000002</v>
      </c>
      <c r="L38" s="42">
        <v>1520</v>
      </c>
      <c r="M38" s="140">
        <v>35679273.010000005</v>
      </c>
      <c r="N38" s="42">
        <f t="shared" si="0"/>
        <v>4908</v>
      </c>
      <c r="O38" s="89">
        <f t="shared" si="0"/>
        <v>94553982.610000014</v>
      </c>
    </row>
    <row r="39" spans="1:15" x14ac:dyDescent="0.3">
      <c r="A39" s="45" t="s">
        <v>13</v>
      </c>
      <c r="B39" s="38" t="s">
        <v>70</v>
      </c>
      <c r="C39" s="27" t="s">
        <v>3</v>
      </c>
      <c r="D39" s="93">
        <v>2857</v>
      </c>
      <c r="E39" s="153">
        <v>27994679.569999974</v>
      </c>
      <c r="F39" s="38" t="s">
        <v>74</v>
      </c>
      <c r="G39" s="27" t="s">
        <v>3</v>
      </c>
      <c r="H39" s="130">
        <v>127</v>
      </c>
      <c r="I39" s="141">
        <v>2698750</v>
      </c>
      <c r="J39" s="135">
        <v>95</v>
      </c>
      <c r="K39" s="137">
        <v>986000</v>
      </c>
      <c r="L39" s="138">
        <v>222</v>
      </c>
      <c r="M39" s="139">
        <v>3684750</v>
      </c>
      <c r="N39" s="138">
        <f t="shared" si="0"/>
        <v>3079</v>
      </c>
      <c r="O39" s="137">
        <f t="shared" si="0"/>
        <v>31679429.569999974</v>
      </c>
    </row>
    <row r="40" spans="1:15" x14ac:dyDescent="0.3">
      <c r="A40" s="45"/>
      <c r="B40" s="38" t="s">
        <v>70</v>
      </c>
      <c r="C40" s="27" t="s">
        <v>4</v>
      </c>
      <c r="D40" s="28">
        <v>0</v>
      </c>
      <c r="E40" s="154">
        <v>0</v>
      </c>
      <c r="F40" s="38" t="s">
        <v>74</v>
      </c>
      <c r="G40" s="27" t="s">
        <v>4</v>
      </c>
      <c r="H40" s="135">
        <v>1</v>
      </c>
      <c r="I40" s="136">
        <v>6161843</v>
      </c>
      <c r="J40" s="135">
        <v>0</v>
      </c>
      <c r="K40" s="137">
        <v>0</v>
      </c>
      <c r="L40" s="138">
        <v>1</v>
      </c>
      <c r="M40" s="139">
        <v>6161843</v>
      </c>
      <c r="N40" s="138">
        <f t="shared" si="0"/>
        <v>1</v>
      </c>
      <c r="O40" s="137">
        <f t="shared" si="0"/>
        <v>6161843</v>
      </c>
    </row>
    <row r="41" spans="1:15" x14ac:dyDescent="0.3">
      <c r="A41" s="45"/>
      <c r="B41" s="38" t="s">
        <v>72</v>
      </c>
      <c r="C41" s="27" t="s">
        <v>4</v>
      </c>
      <c r="D41" s="93">
        <v>17</v>
      </c>
      <c r="E41" s="153">
        <v>21868142.210000001</v>
      </c>
      <c r="F41" s="38" t="s">
        <v>72</v>
      </c>
      <c r="G41" s="27" t="s">
        <v>4</v>
      </c>
      <c r="H41" s="135">
        <v>4</v>
      </c>
      <c r="I41" s="136">
        <v>6572312</v>
      </c>
      <c r="J41" s="135">
        <v>5</v>
      </c>
      <c r="K41" s="137">
        <v>4673836</v>
      </c>
      <c r="L41" s="138">
        <v>9</v>
      </c>
      <c r="M41" s="139">
        <v>11246148</v>
      </c>
      <c r="N41" s="138">
        <f t="shared" si="0"/>
        <v>26</v>
      </c>
      <c r="O41" s="137">
        <f t="shared" si="0"/>
        <v>33114290.210000001</v>
      </c>
    </row>
    <row r="42" spans="1:15" ht="15" customHeight="1" x14ac:dyDescent="0.3">
      <c r="A42" s="46" t="s">
        <v>13</v>
      </c>
      <c r="B42" s="39"/>
      <c r="C42" s="29"/>
      <c r="D42" s="30">
        <v>2874</v>
      </c>
      <c r="E42" s="155">
        <v>49862821.779999971</v>
      </c>
      <c r="F42" s="39"/>
      <c r="G42" s="29"/>
      <c r="H42" s="122">
        <v>132</v>
      </c>
      <c r="I42" s="123">
        <v>15432905</v>
      </c>
      <c r="J42" s="122">
        <v>100</v>
      </c>
      <c r="K42" s="89">
        <v>5659836</v>
      </c>
      <c r="L42" s="42">
        <v>232</v>
      </c>
      <c r="M42" s="140">
        <v>21092741</v>
      </c>
      <c r="N42" s="42">
        <f t="shared" si="0"/>
        <v>3106</v>
      </c>
      <c r="O42" s="89">
        <f t="shared" si="0"/>
        <v>70955562.779999971</v>
      </c>
    </row>
    <row r="43" spans="1:15" ht="15" customHeight="1" x14ac:dyDescent="0.3">
      <c r="A43" s="45" t="s">
        <v>14</v>
      </c>
      <c r="B43" s="38" t="s">
        <v>70</v>
      </c>
      <c r="C43" s="27" t="s">
        <v>3</v>
      </c>
      <c r="D43" s="93">
        <v>35</v>
      </c>
      <c r="E43" s="153">
        <v>361020</v>
      </c>
      <c r="F43" s="38" t="s">
        <v>74</v>
      </c>
      <c r="G43" s="27" t="s">
        <v>3</v>
      </c>
      <c r="H43" s="135">
        <v>0</v>
      </c>
      <c r="I43" s="136">
        <v>0</v>
      </c>
      <c r="J43" s="135">
        <v>0</v>
      </c>
      <c r="K43" s="137">
        <v>0</v>
      </c>
      <c r="L43" s="138">
        <v>0</v>
      </c>
      <c r="M43" s="139">
        <v>0</v>
      </c>
      <c r="N43" s="138">
        <f t="shared" si="0"/>
        <v>35</v>
      </c>
      <c r="O43" s="137">
        <f t="shared" si="0"/>
        <v>361020</v>
      </c>
    </row>
    <row r="44" spans="1:15" ht="15" customHeight="1" x14ac:dyDescent="0.3">
      <c r="A44" s="45"/>
      <c r="B44" s="38" t="s">
        <v>70</v>
      </c>
      <c r="C44" s="27" t="s">
        <v>4</v>
      </c>
      <c r="D44" s="28">
        <v>0</v>
      </c>
      <c r="E44" s="154">
        <v>0</v>
      </c>
      <c r="F44" s="38" t="s">
        <v>74</v>
      </c>
      <c r="G44" s="27" t="s">
        <v>4</v>
      </c>
      <c r="H44" s="135">
        <v>0</v>
      </c>
      <c r="I44" s="136">
        <v>0</v>
      </c>
      <c r="J44" s="135">
        <v>0</v>
      </c>
      <c r="K44" s="137">
        <v>0</v>
      </c>
      <c r="L44" s="138">
        <v>0</v>
      </c>
      <c r="M44" s="139">
        <v>0</v>
      </c>
      <c r="N44" s="138">
        <f t="shared" si="0"/>
        <v>0</v>
      </c>
      <c r="O44" s="137">
        <f t="shared" si="0"/>
        <v>0</v>
      </c>
    </row>
    <row r="45" spans="1:15" x14ac:dyDescent="0.3">
      <c r="A45" s="45"/>
      <c r="B45" s="38" t="s">
        <v>72</v>
      </c>
      <c r="C45" s="27" t="s">
        <v>4</v>
      </c>
      <c r="D45" s="28">
        <v>0</v>
      </c>
      <c r="E45" s="154">
        <v>0</v>
      </c>
      <c r="F45" s="38" t="s">
        <v>72</v>
      </c>
      <c r="G45" s="27" t="s">
        <v>4</v>
      </c>
      <c r="H45" s="135">
        <v>0</v>
      </c>
      <c r="I45" s="136">
        <v>0</v>
      </c>
      <c r="J45" s="135">
        <v>0</v>
      </c>
      <c r="K45" s="137">
        <v>0</v>
      </c>
      <c r="L45" s="138">
        <v>0</v>
      </c>
      <c r="M45" s="139">
        <v>0</v>
      </c>
      <c r="N45" s="138">
        <f t="shared" si="0"/>
        <v>0</v>
      </c>
      <c r="O45" s="137">
        <f t="shared" si="0"/>
        <v>0</v>
      </c>
    </row>
    <row r="46" spans="1:15" ht="15" customHeight="1" x14ac:dyDescent="0.3">
      <c r="A46" s="46" t="s">
        <v>14</v>
      </c>
      <c r="B46" s="39"/>
      <c r="C46" s="29"/>
      <c r="D46" s="30">
        <v>35</v>
      </c>
      <c r="E46" s="155">
        <v>361020</v>
      </c>
      <c r="F46" s="39"/>
      <c r="G46" s="29"/>
      <c r="H46" s="122">
        <v>0</v>
      </c>
      <c r="I46" s="123">
        <v>0</v>
      </c>
      <c r="J46" s="122">
        <v>0</v>
      </c>
      <c r="K46" s="89">
        <v>0</v>
      </c>
      <c r="L46" s="42">
        <v>0</v>
      </c>
      <c r="M46" s="140">
        <v>0</v>
      </c>
      <c r="N46" s="42">
        <f t="shared" si="0"/>
        <v>35</v>
      </c>
      <c r="O46" s="89">
        <f t="shared" si="0"/>
        <v>361020</v>
      </c>
    </row>
    <row r="47" spans="1:15" x14ac:dyDescent="0.3">
      <c r="A47" s="45" t="s">
        <v>15</v>
      </c>
      <c r="B47" s="38" t="s">
        <v>70</v>
      </c>
      <c r="C47" s="27" t="s">
        <v>3</v>
      </c>
      <c r="D47" s="93">
        <v>55096</v>
      </c>
      <c r="E47" s="153">
        <v>576952910.63999903</v>
      </c>
      <c r="F47" s="38" t="s">
        <v>74</v>
      </c>
      <c r="G47" s="27" t="s">
        <v>3</v>
      </c>
      <c r="H47" s="143">
        <v>7875</v>
      </c>
      <c r="I47" s="144">
        <v>166444205</v>
      </c>
      <c r="J47" s="143">
        <v>4910</v>
      </c>
      <c r="K47" s="145">
        <v>43868523</v>
      </c>
      <c r="L47" s="138">
        <v>12785</v>
      </c>
      <c r="M47" s="139">
        <v>210312728</v>
      </c>
      <c r="N47" s="138">
        <f t="shared" si="0"/>
        <v>67881</v>
      </c>
      <c r="O47" s="137">
        <f t="shared" si="0"/>
        <v>787265638.63999903</v>
      </c>
    </row>
    <row r="48" spans="1:15" x14ac:dyDescent="0.3">
      <c r="A48" s="45"/>
      <c r="B48" s="38" t="s">
        <v>70</v>
      </c>
      <c r="C48" s="27" t="s">
        <v>4</v>
      </c>
      <c r="D48" s="93">
        <v>9</v>
      </c>
      <c r="E48" s="153">
        <v>17133239.459999997</v>
      </c>
      <c r="F48" s="38" t="s">
        <v>74</v>
      </c>
      <c r="G48" s="27" t="s">
        <v>4</v>
      </c>
      <c r="H48" s="146">
        <v>6</v>
      </c>
      <c r="I48" s="147">
        <v>10796916.289999999</v>
      </c>
      <c r="J48" s="143">
        <v>5</v>
      </c>
      <c r="K48" s="145">
        <v>6867992.29</v>
      </c>
      <c r="L48" s="138">
        <v>11</v>
      </c>
      <c r="M48" s="139">
        <v>17664908.579999998</v>
      </c>
      <c r="N48" s="138">
        <f t="shared" si="0"/>
        <v>20</v>
      </c>
      <c r="O48" s="137">
        <f t="shared" si="0"/>
        <v>34798148.039999992</v>
      </c>
    </row>
    <row r="49" spans="1:15" x14ac:dyDescent="0.3">
      <c r="A49" s="45"/>
      <c r="B49" s="38" t="s">
        <v>72</v>
      </c>
      <c r="C49" s="27" t="s">
        <v>4</v>
      </c>
      <c r="D49" s="93">
        <v>641</v>
      </c>
      <c r="E49" s="153">
        <v>928139617.39999938</v>
      </c>
      <c r="F49" s="38" t="s">
        <v>72</v>
      </c>
      <c r="G49" s="27" t="s">
        <v>4</v>
      </c>
      <c r="H49" s="143">
        <v>142</v>
      </c>
      <c r="I49" s="144">
        <v>126907741.73000006</v>
      </c>
      <c r="J49" s="143">
        <v>364</v>
      </c>
      <c r="K49" s="145">
        <v>170527081.17999995</v>
      </c>
      <c r="L49" s="138">
        <v>506</v>
      </c>
      <c r="M49" s="139">
        <v>297434822.91000003</v>
      </c>
      <c r="N49" s="138">
        <f t="shared" si="0"/>
        <v>1147</v>
      </c>
      <c r="O49" s="137">
        <f t="shared" si="0"/>
        <v>1225574440.3099995</v>
      </c>
    </row>
    <row r="50" spans="1:15" x14ac:dyDescent="0.3">
      <c r="A50" s="46" t="s">
        <v>15</v>
      </c>
      <c r="B50" s="39"/>
      <c r="C50" s="29"/>
      <c r="D50" s="30">
        <v>55746</v>
      </c>
      <c r="E50" s="155">
        <v>1522225767.4999986</v>
      </c>
      <c r="F50" s="39"/>
      <c r="G50" s="29"/>
      <c r="H50" s="122">
        <v>8023</v>
      </c>
      <c r="I50" s="123">
        <v>304148863.02000004</v>
      </c>
      <c r="J50" s="122">
        <v>5279</v>
      </c>
      <c r="K50" s="89">
        <v>221263596.46999994</v>
      </c>
      <c r="L50" s="42">
        <v>13302</v>
      </c>
      <c r="M50" s="140">
        <v>525412459.49000001</v>
      </c>
      <c r="N50" s="42">
        <f t="shared" si="0"/>
        <v>69048</v>
      </c>
      <c r="O50" s="89">
        <f t="shared" si="0"/>
        <v>2047638226.9899986</v>
      </c>
    </row>
    <row r="51" spans="1:15" x14ac:dyDescent="0.3">
      <c r="A51" s="45" t="s">
        <v>16</v>
      </c>
      <c r="B51" s="38" t="s">
        <v>70</v>
      </c>
      <c r="C51" s="27" t="s">
        <v>3</v>
      </c>
      <c r="D51" s="93">
        <v>20436</v>
      </c>
      <c r="E51" s="153">
        <v>214966634.62000051</v>
      </c>
      <c r="F51" s="38" t="s">
        <v>74</v>
      </c>
      <c r="G51" s="27" t="s">
        <v>3</v>
      </c>
      <c r="H51" s="130">
        <v>3909</v>
      </c>
      <c r="I51" s="141">
        <v>82435855</v>
      </c>
      <c r="J51" s="130">
        <v>2858</v>
      </c>
      <c r="K51" s="142">
        <v>24603279</v>
      </c>
      <c r="L51" s="138">
        <v>6767</v>
      </c>
      <c r="M51" s="139">
        <v>107039134</v>
      </c>
      <c r="N51" s="138">
        <f t="shared" si="0"/>
        <v>27203</v>
      </c>
      <c r="O51" s="137">
        <f t="shared" si="0"/>
        <v>322005768.62000048</v>
      </c>
    </row>
    <row r="52" spans="1:15" x14ac:dyDescent="0.3">
      <c r="A52" s="45"/>
      <c r="B52" s="38" t="s">
        <v>70</v>
      </c>
      <c r="C52" s="27" t="s">
        <v>4</v>
      </c>
      <c r="D52" s="93">
        <v>13</v>
      </c>
      <c r="E52" s="153">
        <v>22498204.729999997</v>
      </c>
      <c r="F52" s="38" t="s">
        <v>74</v>
      </c>
      <c r="G52" s="27" t="s">
        <v>4</v>
      </c>
      <c r="H52" s="135">
        <v>2</v>
      </c>
      <c r="I52" s="136">
        <v>4473769.4800000004</v>
      </c>
      <c r="J52" s="135">
        <v>4</v>
      </c>
      <c r="K52" s="142">
        <v>6710654.2200000007</v>
      </c>
      <c r="L52" s="138">
        <v>6</v>
      </c>
      <c r="M52" s="139">
        <v>11184423.700000001</v>
      </c>
      <c r="N52" s="138">
        <f t="shared" si="0"/>
        <v>19</v>
      </c>
      <c r="O52" s="137">
        <f t="shared" si="0"/>
        <v>33682628.43</v>
      </c>
    </row>
    <row r="53" spans="1:15" x14ac:dyDescent="0.3">
      <c r="A53" s="45"/>
      <c r="B53" s="38" t="s">
        <v>72</v>
      </c>
      <c r="C53" s="27" t="s">
        <v>4</v>
      </c>
      <c r="D53" s="93">
        <v>413</v>
      </c>
      <c r="E53" s="153">
        <v>415391850.83999956</v>
      </c>
      <c r="F53" s="38" t="s">
        <v>72</v>
      </c>
      <c r="G53" s="27" t="s">
        <v>4</v>
      </c>
      <c r="H53" s="135">
        <v>96</v>
      </c>
      <c r="I53" s="136">
        <v>56646623.410000004</v>
      </c>
      <c r="J53" s="130">
        <v>262</v>
      </c>
      <c r="K53" s="142">
        <v>114326401.70999999</v>
      </c>
      <c r="L53" s="138">
        <v>358</v>
      </c>
      <c r="M53" s="139">
        <v>170973025.12</v>
      </c>
      <c r="N53" s="138">
        <f t="shared" si="0"/>
        <v>771</v>
      </c>
      <c r="O53" s="137">
        <f t="shared" si="0"/>
        <v>586364875.95999956</v>
      </c>
    </row>
    <row r="54" spans="1:15" x14ac:dyDescent="0.3">
      <c r="A54" s="46" t="s">
        <v>16</v>
      </c>
      <c r="B54" s="39"/>
      <c r="C54" s="29"/>
      <c r="D54" s="30">
        <v>20862</v>
      </c>
      <c r="E54" s="155">
        <v>652856690.19000006</v>
      </c>
      <c r="F54" s="39"/>
      <c r="G54" s="29"/>
      <c r="H54" s="122">
        <v>4007</v>
      </c>
      <c r="I54" s="123">
        <v>143556247.89000002</v>
      </c>
      <c r="J54" s="122">
        <v>3124</v>
      </c>
      <c r="K54" s="89">
        <v>145640334.93000001</v>
      </c>
      <c r="L54" s="42">
        <v>7131</v>
      </c>
      <c r="M54" s="140">
        <v>289196582.81999999</v>
      </c>
      <c r="N54" s="42">
        <f t="shared" si="0"/>
        <v>27993</v>
      </c>
      <c r="O54" s="89">
        <f t="shared" si="0"/>
        <v>942053273.00999999</v>
      </c>
    </row>
    <row r="55" spans="1:15" x14ac:dyDescent="0.3">
      <c r="A55" s="45" t="s">
        <v>17</v>
      </c>
      <c r="B55" s="38" t="s">
        <v>70</v>
      </c>
      <c r="C55" s="27" t="s">
        <v>3</v>
      </c>
      <c r="D55" s="93">
        <v>132</v>
      </c>
      <c r="E55" s="153">
        <v>1255267.83</v>
      </c>
      <c r="F55" s="38" t="s">
        <v>74</v>
      </c>
      <c r="G55" s="27" t="s">
        <v>3</v>
      </c>
      <c r="H55" s="135">
        <v>14</v>
      </c>
      <c r="I55" s="136">
        <v>297500</v>
      </c>
      <c r="J55" s="135">
        <v>1</v>
      </c>
      <c r="K55" s="137">
        <v>21250</v>
      </c>
      <c r="L55" s="138">
        <v>15</v>
      </c>
      <c r="M55" s="139">
        <v>318750</v>
      </c>
      <c r="N55" s="138">
        <f t="shared" si="0"/>
        <v>147</v>
      </c>
      <c r="O55" s="137">
        <f t="shared" si="0"/>
        <v>1574017.83</v>
      </c>
    </row>
    <row r="56" spans="1:15" x14ac:dyDescent="0.3">
      <c r="A56" s="45"/>
      <c r="B56" s="38" t="s">
        <v>70</v>
      </c>
      <c r="C56" s="27" t="s">
        <v>4</v>
      </c>
      <c r="D56" s="28">
        <v>0</v>
      </c>
      <c r="E56" s="154">
        <v>0</v>
      </c>
      <c r="F56" s="38" t="s">
        <v>74</v>
      </c>
      <c r="G56" s="27" t="s">
        <v>4</v>
      </c>
      <c r="H56" s="135">
        <v>1</v>
      </c>
      <c r="I56" s="136">
        <v>1302435.82</v>
      </c>
      <c r="J56" s="135">
        <v>0</v>
      </c>
      <c r="K56" s="137">
        <v>0</v>
      </c>
      <c r="L56" s="138">
        <v>1</v>
      </c>
      <c r="M56" s="139">
        <v>1302435.82</v>
      </c>
      <c r="N56" s="138">
        <f t="shared" si="0"/>
        <v>1</v>
      </c>
      <c r="O56" s="137">
        <f t="shared" si="0"/>
        <v>1302435.82</v>
      </c>
    </row>
    <row r="57" spans="1:15" x14ac:dyDescent="0.3">
      <c r="A57" s="45"/>
      <c r="B57" s="38" t="s">
        <v>72</v>
      </c>
      <c r="C57" s="27" t="s">
        <v>4</v>
      </c>
      <c r="D57" s="28">
        <v>0</v>
      </c>
      <c r="E57" s="154">
        <v>0</v>
      </c>
      <c r="F57" s="38" t="s">
        <v>72</v>
      </c>
      <c r="G57" s="27" t="s">
        <v>4</v>
      </c>
      <c r="H57" s="135">
        <v>0</v>
      </c>
      <c r="I57" s="136">
        <v>0</v>
      </c>
      <c r="J57" s="135">
        <v>0</v>
      </c>
      <c r="K57" s="137">
        <v>0</v>
      </c>
      <c r="L57" s="138">
        <v>0</v>
      </c>
      <c r="M57" s="139">
        <v>0</v>
      </c>
      <c r="N57" s="138">
        <f t="shared" si="0"/>
        <v>0</v>
      </c>
      <c r="O57" s="137">
        <f t="shared" si="0"/>
        <v>0</v>
      </c>
    </row>
    <row r="58" spans="1:15" x14ac:dyDescent="0.3">
      <c r="A58" s="46" t="s">
        <v>17</v>
      </c>
      <c r="B58" s="39"/>
      <c r="C58" s="29"/>
      <c r="D58" s="30">
        <v>132</v>
      </c>
      <c r="E58" s="155">
        <v>1255267.83</v>
      </c>
      <c r="F58" s="39"/>
      <c r="G58" s="29"/>
      <c r="H58" s="122">
        <v>15</v>
      </c>
      <c r="I58" s="123">
        <v>1599935.82</v>
      </c>
      <c r="J58" s="122">
        <v>1</v>
      </c>
      <c r="K58" s="89">
        <v>21250</v>
      </c>
      <c r="L58" s="42">
        <v>16</v>
      </c>
      <c r="M58" s="140">
        <v>1621185.82</v>
      </c>
      <c r="N58" s="42">
        <f t="shared" si="0"/>
        <v>148</v>
      </c>
      <c r="O58" s="89">
        <f t="shared" si="0"/>
        <v>2876453.6500000004</v>
      </c>
    </row>
    <row r="59" spans="1:15" x14ac:dyDescent="0.3">
      <c r="A59" s="45" t="s">
        <v>18</v>
      </c>
      <c r="B59" s="38" t="s">
        <v>70</v>
      </c>
      <c r="C59" s="27" t="s">
        <v>3</v>
      </c>
      <c r="D59" s="93">
        <v>2993</v>
      </c>
      <c r="E59" s="153">
        <v>30060129.959999993</v>
      </c>
      <c r="F59" s="38" t="s">
        <v>74</v>
      </c>
      <c r="G59" s="27" t="s">
        <v>3</v>
      </c>
      <c r="H59" s="130">
        <v>455</v>
      </c>
      <c r="I59" s="141">
        <v>9555422</v>
      </c>
      <c r="J59" s="135">
        <v>476</v>
      </c>
      <c r="K59" s="137">
        <v>4506421</v>
      </c>
      <c r="L59" s="138">
        <v>931</v>
      </c>
      <c r="M59" s="139">
        <v>14061843</v>
      </c>
      <c r="N59" s="138">
        <f t="shared" si="0"/>
        <v>3924</v>
      </c>
      <c r="O59" s="137">
        <f t="shared" si="0"/>
        <v>44121972.959999993</v>
      </c>
    </row>
    <row r="60" spans="1:15" x14ac:dyDescent="0.3">
      <c r="A60" s="45"/>
      <c r="B60" s="38" t="s">
        <v>70</v>
      </c>
      <c r="C60" s="27" t="s">
        <v>4</v>
      </c>
      <c r="D60" s="93">
        <v>8</v>
      </c>
      <c r="E60" s="153">
        <v>9610844.7199999988</v>
      </c>
      <c r="F60" s="38" t="s">
        <v>74</v>
      </c>
      <c r="G60" s="27" t="s">
        <v>4</v>
      </c>
      <c r="H60" s="135">
        <v>1</v>
      </c>
      <c r="I60" s="136">
        <v>632250</v>
      </c>
      <c r="J60" s="135">
        <v>3</v>
      </c>
      <c r="K60" s="137">
        <v>6139133</v>
      </c>
      <c r="L60" s="138">
        <v>4</v>
      </c>
      <c r="M60" s="139">
        <v>6771383</v>
      </c>
      <c r="N60" s="138">
        <f t="shared" si="0"/>
        <v>12</v>
      </c>
      <c r="O60" s="137">
        <f t="shared" si="0"/>
        <v>16382227.719999999</v>
      </c>
    </row>
    <row r="61" spans="1:15" x14ac:dyDescent="0.3">
      <c r="A61" s="45"/>
      <c r="B61" s="38" t="s">
        <v>72</v>
      </c>
      <c r="C61" s="27" t="s">
        <v>4</v>
      </c>
      <c r="D61" s="93">
        <v>41</v>
      </c>
      <c r="E61" s="153">
        <v>34211529.43</v>
      </c>
      <c r="F61" s="38" t="s">
        <v>72</v>
      </c>
      <c r="G61" s="27" t="s">
        <v>4</v>
      </c>
      <c r="H61" s="135">
        <v>5</v>
      </c>
      <c r="I61" s="136">
        <v>3562655</v>
      </c>
      <c r="J61" s="135">
        <v>20</v>
      </c>
      <c r="K61" s="137">
        <v>15371592</v>
      </c>
      <c r="L61" s="138">
        <v>25</v>
      </c>
      <c r="M61" s="139">
        <v>18934247</v>
      </c>
      <c r="N61" s="138">
        <f t="shared" si="0"/>
        <v>66</v>
      </c>
      <c r="O61" s="137">
        <f t="shared" si="0"/>
        <v>53145776.43</v>
      </c>
    </row>
    <row r="62" spans="1:15" x14ac:dyDescent="0.3">
      <c r="A62" s="46" t="s">
        <v>18</v>
      </c>
      <c r="B62" s="39"/>
      <c r="C62" s="29"/>
      <c r="D62" s="30">
        <v>3042</v>
      </c>
      <c r="E62" s="155">
        <v>73882504.109999985</v>
      </c>
      <c r="F62" s="39"/>
      <c r="G62" s="29"/>
      <c r="H62" s="122">
        <v>461</v>
      </c>
      <c r="I62" s="123">
        <v>13750327</v>
      </c>
      <c r="J62" s="122">
        <v>499</v>
      </c>
      <c r="K62" s="89">
        <v>26017146</v>
      </c>
      <c r="L62" s="42">
        <v>960</v>
      </c>
      <c r="M62" s="140">
        <v>39767473</v>
      </c>
      <c r="N62" s="42">
        <f t="shared" si="0"/>
        <v>4002</v>
      </c>
      <c r="O62" s="89">
        <f t="shared" si="0"/>
        <v>113649977.10999998</v>
      </c>
    </row>
    <row r="63" spans="1:15" x14ac:dyDescent="0.3">
      <c r="A63" s="45" t="s">
        <v>19</v>
      </c>
      <c r="B63" s="38" t="s">
        <v>70</v>
      </c>
      <c r="C63" s="27" t="s">
        <v>3</v>
      </c>
      <c r="D63" s="93">
        <v>3809</v>
      </c>
      <c r="E63" s="153">
        <v>39094172.289999992</v>
      </c>
      <c r="F63" s="38" t="s">
        <v>74</v>
      </c>
      <c r="G63" s="27" t="s">
        <v>3</v>
      </c>
      <c r="H63" s="130">
        <v>829</v>
      </c>
      <c r="I63" s="141">
        <v>17595001</v>
      </c>
      <c r="J63" s="130">
        <v>896</v>
      </c>
      <c r="K63" s="142">
        <v>8028251</v>
      </c>
      <c r="L63" s="138">
        <v>1725</v>
      </c>
      <c r="M63" s="139">
        <v>25623252</v>
      </c>
      <c r="N63" s="138">
        <f t="shared" si="0"/>
        <v>5534</v>
      </c>
      <c r="O63" s="137">
        <f t="shared" si="0"/>
        <v>64717424.289999992</v>
      </c>
    </row>
    <row r="64" spans="1:15" x14ac:dyDescent="0.3">
      <c r="A64" s="45"/>
      <c r="B64" s="38" t="s">
        <v>70</v>
      </c>
      <c r="C64" s="27" t="s">
        <v>4</v>
      </c>
      <c r="D64" s="93">
        <v>10</v>
      </c>
      <c r="E64" s="153">
        <v>3682263.4899999998</v>
      </c>
      <c r="F64" s="38" t="s">
        <v>74</v>
      </c>
      <c r="G64" s="27" t="s">
        <v>4</v>
      </c>
      <c r="H64" s="135">
        <v>0</v>
      </c>
      <c r="I64" s="136">
        <v>0</v>
      </c>
      <c r="J64" s="135">
        <v>0</v>
      </c>
      <c r="K64" s="137">
        <v>0</v>
      </c>
      <c r="L64" s="138">
        <v>0</v>
      </c>
      <c r="M64" s="139">
        <v>0</v>
      </c>
      <c r="N64" s="138">
        <f t="shared" si="0"/>
        <v>10</v>
      </c>
      <c r="O64" s="137">
        <f t="shared" si="0"/>
        <v>3682263.4899999998</v>
      </c>
    </row>
    <row r="65" spans="1:15" x14ac:dyDescent="0.3">
      <c r="A65" s="45"/>
      <c r="B65" s="38" t="s">
        <v>72</v>
      </c>
      <c r="C65" s="27" t="s">
        <v>4</v>
      </c>
      <c r="D65" s="93">
        <v>84</v>
      </c>
      <c r="E65" s="153">
        <v>48494803.859999985</v>
      </c>
      <c r="F65" s="38" t="s">
        <v>72</v>
      </c>
      <c r="G65" s="27" t="s">
        <v>4</v>
      </c>
      <c r="H65" s="135">
        <v>24</v>
      </c>
      <c r="I65" s="136">
        <v>13602956</v>
      </c>
      <c r="J65" s="135">
        <v>30</v>
      </c>
      <c r="K65" s="137">
        <v>10443462</v>
      </c>
      <c r="L65" s="138">
        <v>54</v>
      </c>
      <c r="M65" s="139">
        <v>24046418</v>
      </c>
      <c r="N65" s="138">
        <f t="shared" si="0"/>
        <v>138</v>
      </c>
      <c r="O65" s="137">
        <f t="shared" si="0"/>
        <v>72541221.859999985</v>
      </c>
    </row>
    <row r="66" spans="1:15" x14ac:dyDescent="0.3">
      <c r="A66" s="46" t="s">
        <v>19</v>
      </c>
      <c r="B66" s="39"/>
      <c r="C66" s="29"/>
      <c r="D66" s="30">
        <v>3903</v>
      </c>
      <c r="E66" s="155">
        <v>91271239.639999986</v>
      </c>
      <c r="F66" s="39"/>
      <c r="G66" s="29"/>
      <c r="H66" s="122">
        <v>853</v>
      </c>
      <c r="I66" s="123">
        <v>31197957</v>
      </c>
      <c r="J66" s="122">
        <v>926</v>
      </c>
      <c r="K66" s="89">
        <v>18471713</v>
      </c>
      <c r="L66" s="42">
        <v>1779</v>
      </c>
      <c r="M66" s="140">
        <v>49669670</v>
      </c>
      <c r="N66" s="42">
        <f t="shared" si="0"/>
        <v>5682</v>
      </c>
      <c r="O66" s="89">
        <f t="shared" si="0"/>
        <v>140940909.63999999</v>
      </c>
    </row>
    <row r="67" spans="1:15" x14ac:dyDescent="0.3">
      <c r="A67" s="45" t="s">
        <v>20</v>
      </c>
      <c r="B67" s="38" t="s">
        <v>70</v>
      </c>
      <c r="C67" s="27" t="s">
        <v>3</v>
      </c>
      <c r="D67" s="93">
        <v>44170</v>
      </c>
      <c r="E67" s="153">
        <v>445925663.27999955</v>
      </c>
      <c r="F67" s="38" t="s">
        <v>74</v>
      </c>
      <c r="G67" s="27" t="s">
        <v>3</v>
      </c>
      <c r="H67" s="130">
        <v>7171</v>
      </c>
      <c r="I67" s="141">
        <v>151342546.69</v>
      </c>
      <c r="J67" s="130">
        <v>7841</v>
      </c>
      <c r="K67" s="142">
        <v>71323539.719999999</v>
      </c>
      <c r="L67" s="138">
        <v>15012</v>
      </c>
      <c r="M67" s="139">
        <v>222666086.41</v>
      </c>
      <c r="N67" s="138">
        <f t="shared" si="0"/>
        <v>59182</v>
      </c>
      <c r="O67" s="137">
        <f t="shared" si="0"/>
        <v>668591749.68999958</v>
      </c>
    </row>
    <row r="68" spans="1:15" x14ac:dyDescent="0.3">
      <c r="A68" s="45"/>
      <c r="B68" s="38" t="s">
        <v>70</v>
      </c>
      <c r="C68" s="27" t="s">
        <v>4</v>
      </c>
      <c r="D68" s="93">
        <v>11</v>
      </c>
      <c r="E68" s="153">
        <v>14684597.279999999</v>
      </c>
      <c r="F68" s="38" t="s">
        <v>74</v>
      </c>
      <c r="G68" s="27" t="s">
        <v>4</v>
      </c>
      <c r="H68" s="135">
        <v>3</v>
      </c>
      <c r="I68" s="136">
        <v>8231786</v>
      </c>
      <c r="J68" s="135">
        <v>10</v>
      </c>
      <c r="K68" s="137">
        <v>7533247.1000000006</v>
      </c>
      <c r="L68" s="138">
        <v>13</v>
      </c>
      <c r="M68" s="139">
        <v>15765033.100000001</v>
      </c>
      <c r="N68" s="138">
        <f t="shared" si="0"/>
        <v>24</v>
      </c>
      <c r="O68" s="137">
        <f t="shared" si="0"/>
        <v>30449630.380000003</v>
      </c>
    </row>
    <row r="69" spans="1:15" x14ac:dyDescent="0.3">
      <c r="A69" s="45"/>
      <c r="B69" s="38" t="s">
        <v>72</v>
      </c>
      <c r="C69" s="27" t="s">
        <v>4</v>
      </c>
      <c r="D69" s="93">
        <v>571</v>
      </c>
      <c r="E69" s="153">
        <v>615847809.75999975</v>
      </c>
      <c r="F69" s="38" t="s">
        <v>72</v>
      </c>
      <c r="G69" s="27" t="s">
        <v>4</v>
      </c>
      <c r="H69" s="135">
        <v>143</v>
      </c>
      <c r="I69" s="136">
        <v>124954014</v>
      </c>
      <c r="J69" s="135">
        <v>380</v>
      </c>
      <c r="K69" s="137">
        <v>172898766.87</v>
      </c>
      <c r="L69" s="138">
        <v>523</v>
      </c>
      <c r="M69" s="139">
        <v>297852780.87</v>
      </c>
      <c r="N69" s="138">
        <f t="shared" si="0"/>
        <v>1094</v>
      </c>
      <c r="O69" s="137">
        <f t="shared" si="0"/>
        <v>913700590.62999976</v>
      </c>
    </row>
    <row r="70" spans="1:15" x14ac:dyDescent="0.3">
      <c r="A70" s="46" t="s">
        <v>20</v>
      </c>
      <c r="B70" s="39"/>
      <c r="C70" s="29"/>
      <c r="D70" s="30">
        <v>44752</v>
      </c>
      <c r="E70" s="155">
        <v>1076458070.3199992</v>
      </c>
      <c r="F70" s="39"/>
      <c r="G70" s="29"/>
      <c r="H70" s="122">
        <v>7317</v>
      </c>
      <c r="I70" s="123">
        <v>284528346.69</v>
      </c>
      <c r="J70" s="122">
        <v>8231</v>
      </c>
      <c r="K70" s="89">
        <v>251755553.69</v>
      </c>
      <c r="L70" s="42">
        <v>15548</v>
      </c>
      <c r="M70" s="140">
        <v>536283900.38</v>
      </c>
      <c r="N70" s="42">
        <f t="shared" si="0"/>
        <v>60300</v>
      </c>
      <c r="O70" s="89">
        <f t="shared" si="0"/>
        <v>1612741970.6999993</v>
      </c>
    </row>
    <row r="71" spans="1:15" x14ac:dyDescent="0.3">
      <c r="A71" s="45" t="s">
        <v>21</v>
      </c>
      <c r="B71" s="38" t="s">
        <v>70</v>
      </c>
      <c r="C71" s="27" t="s">
        <v>3</v>
      </c>
      <c r="D71" s="93">
        <v>19628</v>
      </c>
      <c r="E71" s="153">
        <v>202532485.10000026</v>
      </c>
      <c r="F71" s="38" t="s">
        <v>74</v>
      </c>
      <c r="G71" s="27" t="s">
        <v>3</v>
      </c>
      <c r="H71" s="130">
        <v>2989</v>
      </c>
      <c r="I71" s="141">
        <v>63055855</v>
      </c>
      <c r="J71" s="130">
        <v>2972</v>
      </c>
      <c r="K71" s="142">
        <v>26682958</v>
      </c>
      <c r="L71" s="138">
        <v>5961</v>
      </c>
      <c r="M71" s="139">
        <v>89738813</v>
      </c>
      <c r="N71" s="138">
        <f t="shared" ref="N71:O134" si="3">+L71+D71</f>
        <v>25589</v>
      </c>
      <c r="O71" s="137">
        <f t="shared" si="3"/>
        <v>292271298.10000026</v>
      </c>
    </row>
    <row r="72" spans="1:15" x14ac:dyDescent="0.3">
      <c r="A72" s="45"/>
      <c r="B72" s="38" t="s">
        <v>70</v>
      </c>
      <c r="C72" s="27" t="s">
        <v>4</v>
      </c>
      <c r="D72" s="93">
        <v>9</v>
      </c>
      <c r="E72" s="153">
        <v>6254719.5500000007</v>
      </c>
      <c r="F72" s="38" t="s">
        <v>74</v>
      </c>
      <c r="G72" s="27" t="s">
        <v>4</v>
      </c>
      <c r="H72" s="135">
        <v>0</v>
      </c>
      <c r="I72" s="136">
        <v>0</v>
      </c>
      <c r="J72" s="135">
        <v>0</v>
      </c>
      <c r="K72" s="137">
        <v>0</v>
      </c>
      <c r="L72" s="138">
        <v>0</v>
      </c>
      <c r="M72" s="139">
        <v>0</v>
      </c>
      <c r="N72" s="138">
        <f t="shared" si="3"/>
        <v>9</v>
      </c>
      <c r="O72" s="137">
        <f t="shared" si="3"/>
        <v>6254719.5500000007</v>
      </c>
    </row>
    <row r="73" spans="1:15" x14ac:dyDescent="0.3">
      <c r="A73" s="45"/>
      <c r="B73" s="38" t="s">
        <v>72</v>
      </c>
      <c r="C73" s="27" t="s">
        <v>4</v>
      </c>
      <c r="D73" s="93">
        <v>367</v>
      </c>
      <c r="E73" s="153">
        <v>369321506.18000031</v>
      </c>
      <c r="F73" s="38" t="s">
        <v>72</v>
      </c>
      <c r="G73" s="27" t="s">
        <v>4</v>
      </c>
      <c r="H73" s="135">
        <v>100</v>
      </c>
      <c r="I73" s="136">
        <v>62346576.829999991</v>
      </c>
      <c r="J73" s="130">
        <v>201</v>
      </c>
      <c r="K73" s="142">
        <v>68208770.050000012</v>
      </c>
      <c r="L73" s="138">
        <v>301</v>
      </c>
      <c r="M73" s="139">
        <v>130555346.88</v>
      </c>
      <c r="N73" s="138">
        <f t="shared" si="3"/>
        <v>668</v>
      </c>
      <c r="O73" s="137">
        <f t="shared" si="3"/>
        <v>499876853.0600003</v>
      </c>
    </row>
    <row r="74" spans="1:15" x14ac:dyDescent="0.3">
      <c r="A74" s="46" t="s">
        <v>21</v>
      </c>
      <c r="B74" s="39"/>
      <c r="C74" s="29"/>
      <c r="D74" s="30">
        <v>20004</v>
      </c>
      <c r="E74" s="155">
        <v>578108710.83000064</v>
      </c>
      <c r="F74" s="39"/>
      <c r="G74" s="29"/>
      <c r="H74" s="122">
        <v>3089</v>
      </c>
      <c r="I74" s="123">
        <v>125402431.82999998</v>
      </c>
      <c r="J74" s="122">
        <v>3173</v>
      </c>
      <c r="K74" s="89">
        <v>94891728.050000012</v>
      </c>
      <c r="L74" s="42">
        <v>6262</v>
      </c>
      <c r="M74" s="140">
        <v>220294159.88</v>
      </c>
      <c r="N74" s="42">
        <f t="shared" si="3"/>
        <v>26266</v>
      </c>
      <c r="O74" s="89">
        <f t="shared" si="3"/>
        <v>798402870.71000063</v>
      </c>
    </row>
    <row r="75" spans="1:15" x14ac:dyDescent="0.3">
      <c r="A75" s="45" t="s">
        <v>22</v>
      </c>
      <c r="B75" s="38" t="s">
        <v>70</v>
      </c>
      <c r="C75" s="27" t="s">
        <v>3</v>
      </c>
      <c r="D75" s="93">
        <v>11755</v>
      </c>
      <c r="E75" s="153">
        <v>119050079.18999985</v>
      </c>
      <c r="F75" s="38" t="s">
        <v>74</v>
      </c>
      <c r="G75" s="27" t="s">
        <v>3</v>
      </c>
      <c r="H75" s="130">
        <v>1735</v>
      </c>
      <c r="I75" s="141">
        <v>36422519</v>
      </c>
      <c r="J75" s="130">
        <v>1945</v>
      </c>
      <c r="K75" s="142">
        <v>16380945</v>
      </c>
      <c r="L75" s="138">
        <v>3680</v>
      </c>
      <c r="M75" s="139">
        <v>52803464</v>
      </c>
      <c r="N75" s="138">
        <f t="shared" si="3"/>
        <v>15435</v>
      </c>
      <c r="O75" s="137">
        <f t="shared" si="3"/>
        <v>171853543.18999985</v>
      </c>
    </row>
    <row r="76" spans="1:15" x14ac:dyDescent="0.3">
      <c r="A76" s="45"/>
      <c r="B76" s="38" t="s">
        <v>70</v>
      </c>
      <c r="C76" s="27" t="s">
        <v>4</v>
      </c>
      <c r="D76" s="93">
        <v>23</v>
      </c>
      <c r="E76" s="153">
        <v>11619304.510000002</v>
      </c>
      <c r="F76" s="38" t="s">
        <v>74</v>
      </c>
      <c r="G76" s="27" t="s">
        <v>4</v>
      </c>
      <c r="H76" s="135">
        <v>1</v>
      </c>
      <c r="I76" s="136">
        <v>366734</v>
      </c>
      <c r="J76" s="135">
        <v>0</v>
      </c>
      <c r="K76" s="137">
        <v>0</v>
      </c>
      <c r="L76" s="138">
        <v>1</v>
      </c>
      <c r="M76" s="139">
        <v>366734</v>
      </c>
      <c r="N76" s="138">
        <f t="shared" si="3"/>
        <v>24</v>
      </c>
      <c r="O76" s="137">
        <f t="shared" si="3"/>
        <v>11986038.510000002</v>
      </c>
    </row>
    <row r="77" spans="1:15" x14ac:dyDescent="0.3">
      <c r="A77" s="45"/>
      <c r="B77" s="38" t="s">
        <v>72</v>
      </c>
      <c r="C77" s="27" t="s">
        <v>4</v>
      </c>
      <c r="D77" s="93">
        <v>328</v>
      </c>
      <c r="E77" s="153">
        <v>218323907.53000009</v>
      </c>
      <c r="F77" s="38" t="s">
        <v>72</v>
      </c>
      <c r="G77" s="27" t="s">
        <v>4</v>
      </c>
      <c r="H77" s="135">
        <v>91</v>
      </c>
      <c r="I77" s="136">
        <v>29953553</v>
      </c>
      <c r="J77" s="130">
        <v>202</v>
      </c>
      <c r="K77" s="142">
        <v>48464482</v>
      </c>
      <c r="L77" s="138">
        <v>293</v>
      </c>
      <c r="M77" s="139">
        <v>78418035</v>
      </c>
      <c r="N77" s="138">
        <f t="shared" si="3"/>
        <v>621</v>
      </c>
      <c r="O77" s="137">
        <f t="shared" si="3"/>
        <v>296741942.53000009</v>
      </c>
    </row>
    <row r="78" spans="1:15" x14ac:dyDescent="0.3">
      <c r="A78" s="46" t="s">
        <v>22</v>
      </c>
      <c r="B78" s="39"/>
      <c r="C78" s="29"/>
      <c r="D78" s="30">
        <v>12106</v>
      </c>
      <c r="E78" s="155">
        <v>348993291.22999996</v>
      </c>
      <c r="F78" s="39"/>
      <c r="G78" s="29"/>
      <c r="H78" s="122">
        <v>1827</v>
      </c>
      <c r="I78" s="123">
        <v>66742806</v>
      </c>
      <c r="J78" s="122">
        <v>2147</v>
      </c>
      <c r="K78" s="89">
        <v>64845427</v>
      </c>
      <c r="L78" s="42">
        <v>3974</v>
      </c>
      <c r="M78" s="140">
        <v>131588233</v>
      </c>
      <c r="N78" s="42">
        <f t="shared" si="3"/>
        <v>16080</v>
      </c>
      <c r="O78" s="89">
        <f t="shared" si="3"/>
        <v>480581524.22999996</v>
      </c>
    </row>
    <row r="79" spans="1:15" x14ac:dyDescent="0.3">
      <c r="A79" s="45" t="s">
        <v>23</v>
      </c>
      <c r="B79" s="38" t="s">
        <v>70</v>
      </c>
      <c r="C79" s="27" t="s">
        <v>3</v>
      </c>
      <c r="D79" s="93">
        <v>9502</v>
      </c>
      <c r="E79" s="153">
        <v>98800389.189999983</v>
      </c>
      <c r="F79" s="38" t="s">
        <v>74</v>
      </c>
      <c r="G79" s="27" t="s">
        <v>3</v>
      </c>
      <c r="H79" s="135">
        <v>1009</v>
      </c>
      <c r="I79" s="141">
        <v>21320837</v>
      </c>
      <c r="J79" s="130">
        <v>697</v>
      </c>
      <c r="K79" s="137">
        <v>6386341</v>
      </c>
      <c r="L79" s="138">
        <v>1706</v>
      </c>
      <c r="M79" s="139">
        <v>27707178</v>
      </c>
      <c r="N79" s="138">
        <f t="shared" si="3"/>
        <v>11208</v>
      </c>
      <c r="O79" s="137">
        <f t="shared" si="3"/>
        <v>126507567.18999998</v>
      </c>
    </row>
    <row r="80" spans="1:15" x14ac:dyDescent="0.3">
      <c r="A80" s="45"/>
      <c r="B80" s="38" t="s">
        <v>70</v>
      </c>
      <c r="C80" s="27" t="s">
        <v>4</v>
      </c>
      <c r="D80" s="93">
        <v>51</v>
      </c>
      <c r="E80" s="153">
        <v>38786001.090000011</v>
      </c>
      <c r="F80" s="38" t="s">
        <v>74</v>
      </c>
      <c r="G80" s="27" t="s">
        <v>4</v>
      </c>
      <c r="H80" s="135">
        <v>1</v>
      </c>
      <c r="I80" s="136">
        <v>1292997.82</v>
      </c>
      <c r="J80" s="135">
        <v>2</v>
      </c>
      <c r="K80" s="137">
        <v>1292997.8199999998</v>
      </c>
      <c r="L80" s="138">
        <v>3</v>
      </c>
      <c r="M80" s="139">
        <v>2585995.6399999997</v>
      </c>
      <c r="N80" s="138">
        <f t="shared" si="3"/>
        <v>54</v>
      </c>
      <c r="O80" s="137">
        <f t="shared" si="3"/>
        <v>41371996.730000012</v>
      </c>
    </row>
    <row r="81" spans="1:15" x14ac:dyDescent="0.3">
      <c r="A81" s="45"/>
      <c r="B81" s="38" t="s">
        <v>72</v>
      </c>
      <c r="C81" s="27" t="s">
        <v>4</v>
      </c>
      <c r="D81" s="93">
        <v>268</v>
      </c>
      <c r="E81" s="153">
        <v>192291338.99000001</v>
      </c>
      <c r="F81" s="38" t="s">
        <v>72</v>
      </c>
      <c r="G81" s="27" t="s">
        <v>4</v>
      </c>
      <c r="H81" s="135">
        <v>51</v>
      </c>
      <c r="I81" s="136">
        <v>13110792.829999994</v>
      </c>
      <c r="J81" s="135">
        <v>160</v>
      </c>
      <c r="K81" s="137">
        <v>43266820.340000004</v>
      </c>
      <c r="L81" s="138">
        <v>211</v>
      </c>
      <c r="M81" s="139">
        <v>56377613.170000002</v>
      </c>
      <c r="N81" s="138">
        <f t="shared" si="3"/>
        <v>479</v>
      </c>
      <c r="O81" s="137">
        <f t="shared" si="3"/>
        <v>248668952.16000003</v>
      </c>
    </row>
    <row r="82" spans="1:15" x14ac:dyDescent="0.3">
      <c r="A82" s="46" t="s">
        <v>23</v>
      </c>
      <c r="B82" s="39"/>
      <c r="C82" s="29"/>
      <c r="D82" s="30">
        <v>9821</v>
      </c>
      <c r="E82" s="155">
        <v>329877729.26999998</v>
      </c>
      <c r="F82" s="39"/>
      <c r="G82" s="29"/>
      <c r="H82" s="122">
        <v>1061</v>
      </c>
      <c r="I82" s="123">
        <v>35724627.649999991</v>
      </c>
      <c r="J82" s="122">
        <v>859</v>
      </c>
      <c r="K82" s="89">
        <v>50946159.160000004</v>
      </c>
      <c r="L82" s="42">
        <v>1920</v>
      </c>
      <c r="M82" s="140">
        <v>86670786.810000002</v>
      </c>
      <c r="N82" s="42">
        <f t="shared" si="3"/>
        <v>11741</v>
      </c>
      <c r="O82" s="89">
        <f t="shared" si="3"/>
        <v>416548516.07999998</v>
      </c>
    </row>
    <row r="83" spans="1:15" x14ac:dyDescent="0.3">
      <c r="A83" s="45" t="s">
        <v>24</v>
      </c>
      <c r="B83" s="38" t="s">
        <v>70</v>
      </c>
      <c r="C83" s="27" t="s">
        <v>3</v>
      </c>
      <c r="D83" s="93">
        <v>10619</v>
      </c>
      <c r="E83" s="153">
        <v>110626730.25999989</v>
      </c>
      <c r="F83" s="38" t="s">
        <v>74</v>
      </c>
      <c r="G83" s="27" t="s">
        <v>3</v>
      </c>
      <c r="H83" s="130">
        <v>3201</v>
      </c>
      <c r="I83" s="141">
        <v>67780416.770000041</v>
      </c>
      <c r="J83" s="130">
        <v>2877</v>
      </c>
      <c r="K83" s="142">
        <v>27625000.420000002</v>
      </c>
      <c r="L83" s="138">
        <v>6078</v>
      </c>
      <c r="M83" s="139">
        <v>95405417.190000042</v>
      </c>
      <c r="N83" s="138">
        <f t="shared" si="3"/>
        <v>16697</v>
      </c>
      <c r="O83" s="137">
        <f t="shared" si="3"/>
        <v>206032147.44999993</v>
      </c>
    </row>
    <row r="84" spans="1:15" x14ac:dyDescent="0.3">
      <c r="A84" s="45"/>
      <c r="B84" s="38" t="s">
        <v>70</v>
      </c>
      <c r="C84" s="27" t="s">
        <v>4</v>
      </c>
      <c r="D84" s="28">
        <v>0</v>
      </c>
      <c r="E84" s="154">
        <v>0</v>
      </c>
      <c r="F84" s="38" t="s">
        <v>74</v>
      </c>
      <c r="G84" s="27" t="s">
        <v>4</v>
      </c>
      <c r="H84" s="135">
        <v>2</v>
      </c>
      <c r="I84" s="136">
        <v>967521.24</v>
      </c>
      <c r="J84" s="135">
        <v>1</v>
      </c>
      <c r="K84" s="137">
        <v>528925.61</v>
      </c>
      <c r="L84" s="138">
        <v>3</v>
      </c>
      <c r="M84" s="139">
        <v>1496446.85</v>
      </c>
      <c r="N84" s="138">
        <f t="shared" si="3"/>
        <v>3</v>
      </c>
      <c r="O84" s="137">
        <f t="shared" si="3"/>
        <v>1496446.85</v>
      </c>
    </row>
    <row r="85" spans="1:15" x14ac:dyDescent="0.3">
      <c r="A85" s="45"/>
      <c r="B85" s="38" t="s">
        <v>72</v>
      </c>
      <c r="C85" s="27" t="s">
        <v>4</v>
      </c>
      <c r="D85" s="93">
        <v>276</v>
      </c>
      <c r="E85" s="153">
        <v>270869316.20999998</v>
      </c>
      <c r="F85" s="38" t="s">
        <v>72</v>
      </c>
      <c r="G85" s="27" t="s">
        <v>4</v>
      </c>
      <c r="H85" s="135">
        <v>87</v>
      </c>
      <c r="I85" s="136">
        <v>63687440.749999993</v>
      </c>
      <c r="J85" s="130">
        <v>173</v>
      </c>
      <c r="K85" s="142">
        <v>69308097.819999993</v>
      </c>
      <c r="L85" s="138">
        <v>260</v>
      </c>
      <c r="M85" s="139">
        <v>132995538.56999999</v>
      </c>
      <c r="N85" s="138">
        <f t="shared" si="3"/>
        <v>536</v>
      </c>
      <c r="O85" s="137">
        <f t="shared" si="3"/>
        <v>403864854.77999997</v>
      </c>
    </row>
    <row r="86" spans="1:15" x14ac:dyDescent="0.3">
      <c r="A86" s="46" t="s">
        <v>24</v>
      </c>
      <c r="B86" s="39"/>
      <c r="C86" s="29"/>
      <c r="D86" s="30">
        <v>10895</v>
      </c>
      <c r="E86" s="155">
        <v>381496046.46999985</v>
      </c>
      <c r="F86" s="39"/>
      <c r="G86" s="29"/>
      <c r="H86" s="122">
        <v>3290</v>
      </c>
      <c r="I86" s="123">
        <v>132435378.76000002</v>
      </c>
      <c r="J86" s="122">
        <v>3051</v>
      </c>
      <c r="K86" s="89">
        <v>97462023.849999994</v>
      </c>
      <c r="L86" s="42">
        <v>6341</v>
      </c>
      <c r="M86" s="140">
        <v>229897402.61000001</v>
      </c>
      <c r="N86" s="42">
        <f t="shared" si="3"/>
        <v>17236</v>
      </c>
      <c r="O86" s="89">
        <f t="shared" si="3"/>
        <v>611393449.07999992</v>
      </c>
    </row>
    <row r="87" spans="1:15" x14ac:dyDescent="0.3">
      <c r="A87" s="45" t="s">
        <v>25</v>
      </c>
      <c r="B87" s="38" t="s">
        <v>70</v>
      </c>
      <c r="C87" s="27" t="s">
        <v>3</v>
      </c>
      <c r="D87" s="93">
        <v>10686</v>
      </c>
      <c r="E87" s="153">
        <v>110181400.70999993</v>
      </c>
      <c r="F87" s="38" t="s">
        <v>74</v>
      </c>
      <c r="G87" s="27" t="s">
        <v>3</v>
      </c>
      <c r="H87" s="130">
        <v>2814</v>
      </c>
      <c r="I87" s="141">
        <v>59587592</v>
      </c>
      <c r="J87" s="130">
        <v>2953</v>
      </c>
      <c r="K87" s="142">
        <v>25889596</v>
      </c>
      <c r="L87" s="138">
        <v>5767</v>
      </c>
      <c r="M87" s="139">
        <v>85477188</v>
      </c>
      <c r="N87" s="138">
        <f t="shared" si="3"/>
        <v>16453</v>
      </c>
      <c r="O87" s="137">
        <f t="shared" si="3"/>
        <v>195658588.70999992</v>
      </c>
    </row>
    <row r="88" spans="1:15" x14ac:dyDescent="0.3">
      <c r="A88" s="45"/>
      <c r="B88" s="38" t="s">
        <v>70</v>
      </c>
      <c r="C88" s="27" t="s">
        <v>4</v>
      </c>
      <c r="D88" s="93">
        <v>32</v>
      </c>
      <c r="E88" s="153">
        <v>18700082.529999997</v>
      </c>
      <c r="F88" s="38" t="s">
        <v>74</v>
      </c>
      <c r="G88" s="27" t="s">
        <v>4</v>
      </c>
      <c r="H88" s="135">
        <v>2</v>
      </c>
      <c r="I88" s="136">
        <v>4274468.83</v>
      </c>
      <c r="J88" s="130">
        <v>4</v>
      </c>
      <c r="K88" s="142">
        <v>2864901</v>
      </c>
      <c r="L88" s="138">
        <v>6</v>
      </c>
      <c r="M88" s="139">
        <v>7139369.8300000001</v>
      </c>
      <c r="N88" s="138">
        <f t="shared" si="3"/>
        <v>38</v>
      </c>
      <c r="O88" s="137">
        <f t="shared" si="3"/>
        <v>25839452.359999999</v>
      </c>
    </row>
    <row r="89" spans="1:15" x14ac:dyDescent="0.3">
      <c r="A89" s="45"/>
      <c r="B89" s="38" t="s">
        <v>72</v>
      </c>
      <c r="C89" s="27" t="s">
        <v>4</v>
      </c>
      <c r="D89" s="93">
        <v>332</v>
      </c>
      <c r="E89" s="153">
        <v>285078433.13999993</v>
      </c>
      <c r="F89" s="38" t="s">
        <v>72</v>
      </c>
      <c r="G89" s="27" t="s">
        <v>4</v>
      </c>
      <c r="H89" s="130">
        <v>103</v>
      </c>
      <c r="I89" s="141">
        <v>105596215.65999998</v>
      </c>
      <c r="J89" s="130">
        <v>208</v>
      </c>
      <c r="K89" s="142">
        <v>81425951.24999994</v>
      </c>
      <c r="L89" s="138">
        <v>311</v>
      </c>
      <c r="M89" s="139">
        <v>187022166.90999991</v>
      </c>
      <c r="N89" s="138">
        <f t="shared" si="3"/>
        <v>643</v>
      </c>
      <c r="O89" s="137">
        <f t="shared" si="3"/>
        <v>472100600.04999983</v>
      </c>
    </row>
    <row r="90" spans="1:15" x14ac:dyDescent="0.3">
      <c r="A90" s="46" t="s">
        <v>25</v>
      </c>
      <c r="B90" s="39"/>
      <c r="C90" s="29"/>
      <c r="D90" s="30">
        <v>11050</v>
      </c>
      <c r="E90" s="155">
        <v>413959916.37999988</v>
      </c>
      <c r="F90" s="39"/>
      <c r="G90" s="29"/>
      <c r="H90" s="122">
        <v>2919</v>
      </c>
      <c r="I90" s="123">
        <v>169458276.48999998</v>
      </c>
      <c r="J90" s="122">
        <v>3165</v>
      </c>
      <c r="K90" s="89">
        <v>110180448.24999994</v>
      </c>
      <c r="L90" s="42">
        <v>6084</v>
      </c>
      <c r="M90" s="140">
        <v>279638724.73999989</v>
      </c>
      <c r="N90" s="42">
        <f t="shared" si="3"/>
        <v>17134</v>
      </c>
      <c r="O90" s="89">
        <f t="shared" si="3"/>
        <v>693598641.11999977</v>
      </c>
    </row>
    <row r="91" spans="1:15" x14ac:dyDescent="0.3">
      <c r="A91" s="45" t="s">
        <v>26</v>
      </c>
      <c r="B91" s="38" t="s">
        <v>70</v>
      </c>
      <c r="C91" s="27" t="s">
        <v>3</v>
      </c>
      <c r="D91" s="93">
        <v>3320</v>
      </c>
      <c r="E91" s="153">
        <v>32916038.020000018</v>
      </c>
      <c r="F91" s="38" t="s">
        <v>74</v>
      </c>
      <c r="G91" s="27" t="s">
        <v>3</v>
      </c>
      <c r="H91" s="130">
        <v>2652</v>
      </c>
      <c r="I91" s="141">
        <v>56161984.5</v>
      </c>
      <c r="J91" s="130">
        <v>4177</v>
      </c>
      <c r="K91" s="142">
        <v>37791018</v>
      </c>
      <c r="L91" s="138">
        <v>6829</v>
      </c>
      <c r="M91" s="139">
        <v>93953002.5</v>
      </c>
      <c r="N91" s="138">
        <f t="shared" si="3"/>
        <v>10149</v>
      </c>
      <c r="O91" s="137">
        <f t="shared" si="3"/>
        <v>126869040.52000001</v>
      </c>
    </row>
    <row r="92" spans="1:15" x14ac:dyDescent="0.3">
      <c r="A92" s="45"/>
      <c r="B92" s="38" t="s">
        <v>70</v>
      </c>
      <c r="C92" s="27" t="s">
        <v>4</v>
      </c>
      <c r="D92" s="93">
        <v>2</v>
      </c>
      <c r="E92" s="153">
        <v>2864959.14</v>
      </c>
      <c r="F92" s="38" t="s">
        <v>74</v>
      </c>
      <c r="G92" s="27" t="s">
        <v>4</v>
      </c>
      <c r="H92" s="135">
        <v>0</v>
      </c>
      <c r="I92" s="136">
        <v>0</v>
      </c>
      <c r="J92" s="135">
        <v>0</v>
      </c>
      <c r="K92" s="137">
        <v>0</v>
      </c>
      <c r="L92" s="138">
        <v>0</v>
      </c>
      <c r="M92" s="139">
        <v>0</v>
      </c>
      <c r="N92" s="138">
        <f t="shared" si="3"/>
        <v>2</v>
      </c>
      <c r="O92" s="137">
        <f t="shared" si="3"/>
        <v>2864959.14</v>
      </c>
    </row>
    <row r="93" spans="1:15" x14ac:dyDescent="0.3">
      <c r="A93" s="45"/>
      <c r="B93" s="38" t="s">
        <v>72</v>
      </c>
      <c r="C93" s="27" t="s">
        <v>4</v>
      </c>
      <c r="D93" s="93">
        <v>97</v>
      </c>
      <c r="E93" s="153">
        <v>76022676.99000001</v>
      </c>
      <c r="F93" s="38" t="s">
        <v>72</v>
      </c>
      <c r="G93" s="27" t="s">
        <v>4</v>
      </c>
      <c r="H93" s="135">
        <v>36</v>
      </c>
      <c r="I93" s="136">
        <v>18645948.5</v>
      </c>
      <c r="J93" s="130">
        <v>65</v>
      </c>
      <c r="K93" s="142">
        <v>17656596.960000001</v>
      </c>
      <c r="L93" s="138">
        <v>101</v>
      </c>
      <c r="M93" s="139">
        <v>36302545.460000001</v>
      </c>
      <c r="N93" s="138">
        <f t="shared" si="3"/>
        <v>198</v>
      </c>
      <c r="O93" s="137">
        <f t="shared" si="3"/>
        <v>112325222.45000002</v>
      </c>
    </row>
    <row r="94" spans="1:15" x14ac:dyDescent="0.3">
      <c r="A94" s="46" t="s">
        <v>26</v>
      </c>
      <c r="B94" s="39"/>
      <c r="C94" s="29"/>
      <c r="D94" s="30">
        <v>3419</v>
      </c>
      <c r="E94" s="155">
        <v>111803674.15000004</v>
      </c>
      <c r="F94" s="39"/>
      <c r="G94" s="29"/>
      <c r="H94" s="122">
        <v>2688</v>
      </c>
      <c r="I94" s="123">
        <v>74807933</v>
      </c>
      <c r="J94" s="122">
        <v>4242</v>
      </c>
      <c r="K94" s="89">
        <v>55447614.960000001</v>
      </c>
      <c r="L94" s="42">
        <v>6930</v>
      </c>
      <c r="M94" s="140">
        <v>130255547.96000001</v>
      </c>
      <c r="N94" s="42">
        <f t="shared" si="3"/>
        <v>10349</v>
      </c>
      <c r="O94" s="89">
        <f t="shared" si="3"/>
        <v>242059222.11000004</v>
      </c>
    </row>
    <row r="95" spans="1:15" x14ac:dyDescent="0.3">
      <c r="A95" s="47" t="s">
        <v>27</v>
      </c>
      <c r="B95" s="38" t="s">
        <v>70</v>
      </c>
      <c r="C95" s="27" t="s">
        <v>3</v>
      </c>
      <c r="D95" s="93">
        <v>5</v>
      </c>
      <c r="E95" s="153">
        <v>43720</v>
      </c>
      <c r="F95" s="38" t="s">
        <v>74</v>
      </c>
      <c r="G95" s="27" t="s">
        <v>3</v>
      </c>
      <c r="H95" s="135">
        <v>0</v>
      </c>
      <c r="I95" s="136">
        <v>0</v>
      </c>
      <c r="J95" s="135">
        <v>0</v>
      </c>
      <c r="K95" s="137">
        <v>0</v>
      </c>
      <c r="L95" s="138">
        <v>0</v>
      </c>
      <c r="M95" s="139">
        <v>0</v>
      </c>
      <c r="N95" s="138">
        <f t="shared" si="3"/>
        <v>5</v>
      </c>
      <c r="O95" s="137">
        <f t="shared" si="3"/>
        <v>43720</v>
      </c>
    </row>
    <row r="96" spans="1:15" x14ac:dyDescent="0.3">
      <c r="A96" s="48"/>
      <c r="B96" s="38" t="s">
        <v>70</v>
      </c>
      <c r="C96" s="27" t="s">
        <v>4</v>
      </c>
      <c r="D96" s="28">
        <v>0</v>
      </c>
      <c r="E96" s="154">
        <v>0</v>
      </c>
      <c r="F96" s="38" t="s">
        <v>74</v>
      </c>
      <c r="G96" s="27" t="s">
        <v>4</v>
      </c>
      <c r="H96" s="135">
        <v>0</v>
      </c>
      <c r="I96" s="136">
        <v>0</v>
      </c>
      <c r="J96" s="135">
        <v>0</v>
      </c>
      <c r="K96" s="137">
        <v>0</v>
      </c>
      <c r="L96" s="138">
        <v>0</v>
      </c>
      <c r="M96" s="139">
        <v>0</v>
      </c>
      <c r="N96" s="138">
        <f t="shared" si="3"/>
        <v>0</v>
      </c>
      <c r="O96" s="137">
        <f t="shared" si="3"/>
        <v>0</v>
      </c>
    </row>
    <row r="97" spans="1:15" x14ac:dyDescent="0.3">
      <c r="A97" s="48"/>
      <c r="B97" s="38" t="s">
        <v>72</v>
      </c>
      <c r="C97" s="27" t="s">
        <v>4</v>
      </c>
      <c r="D97" s="28">
        <v>0</v>
      </c>
      <c r="E97" s="154">
        <v>0</v>
      </c>
      <c r="F97" s="38" t="s">
        <v>72</v>
      </c>
      <c r="G97" s="27" t="s">
        <v>4</v>
      </c>
      <c r="H97" s="135">
        <v>0</v>
      </c>
      <c r="I97" s="136">
        <v>0</v>
      </c>
      <c r="J97" s="135">
        <v>0</v>
      </c>
      <c r="K97" s="137">
        <v>0</v>
      </c>
      <c r="L97" s="138">
        <v>0</v>
      </c>
      <c r="M97" s="139">
        <v>0</v>
      </c>
      <c r="N97" s="138">
        <f t="shared" si="3"/>
        <v>0</v>
      </c>
      <c r="O97" s="137">
        <f t="shared" si="3"/>
        <v>0</v>
      </c>
    </row>
    <row r="98" spans="1:15" x14ac:dyDescent="0.3">
      <c r="A98" s="46" t="s">
        <v>27</v>
      </c>
      <c r="B98" s="39"/>
      <c r="C98" s="29"/>
      <c r="D98" s="30">
        <v>5</v>
      </c>
      <c r="E98" s="155">
        <v>43720</v>
      </c>
      <c r="F98" s="39"/>
      <c r="G98" s="29"/>
      <c r="H98" s="122">
        <v>0</v>
      </c>
      <c r="I98" s="123">
        <v>0</v>
      </c>
      <c r="J98" s="122">
        <v>0</v>
      </c>
      <c r="K98" s="89">
        <v>0</v>
      </c>
      <c r="L98" s="42">
        <v>0</v>
      </c>
      <c r="M98" s="140">
        <v>0</v>
      </c>
      <c r="N98" s="42">
        <f t="shared" si="3"/>
        <v>5</v>
      </c>
      <c r="O98" s="89">
        <f t="shared" si="3"/>
        <v>43720</v>
      </c>
    </row>
    <row r="99" spans="1:15" x14ac:dyDescent="0.3">
      <c r="A99" s="45" t="s">
        <v>28</v>
      </c>
      <c r="B99" s="38" t="s">
        <v>70</v>
      </c>
      <c r="C99" s="27" t="s">
        <v>3</v>
      </c>
      <c r="D99" s="93">
        <v>18561</v>
      </c>
      <c r="E99" s="153">
        <v>194569865.3900001</v>
      </c>
      <c r="F99" s="38" t="s">
        <v>74</v>
      </c>
      <c r="G99" s="27" t="s">
        <v>3</v>
      </c>
      <c r="H99" s="130">
        <v>3300</v>
      </c>
      <c r="I99" s="141">
        <v>69197127</v>
      </c>
      <c r="J99" s="130">
        <v>2445</v>
      </c>
      <c r="K99" s="142">
        <v>20516198</v>
      </c>
      <c r="L99" s="138">
        <v>5745</v>
      </c>
      <c r="M99" s="139">
        <v>89713325</v>
      </c>
      <c r="N99" s="138">
        <f t="shared" si="3"/>
        <v>24306</v>
      </c>
      <c r="O99" s="137">
        <f t="shared" si="3"/>
        <v>284283190.3900001</v>
      </c>
    </row>
    <row r="100" spans="1:15" x14ac:dyDescent="0.3">
      <c r="A100" s="45"/>
      <c r="B100" s="38" t="s">
        <v>70</v>
      </c>
      <c r="C100" s="27" t="s">
        <v>4</v>
      </c>
      <c r="D100" s="93">
        <v>10</v>
      </c>
      <c r="E100" s="153">
        <v>15183816.450000001</v>
      </c>
      <c r="F100" s="38" t="s">
        <v>74</v>
      </c>
      <c r="G100" s="27" t="s">
        <v>4</v>
      </c>
      <c r="H100" s="135">
        <v>3</v>
      </c>
      <c r="I100" s="136">
        <v>4270895</v>
      </c>
      <c r="J100" s="135">
        <v>3</v>
      </c>
      <c r="K100" s="137">
        <v>2411110</v>
      </c>
      <c r="L100" s="138">
        <v>6</v>
      </c>
      <c r="M100" s="139">
        <v>6682005</v>
      </c>
      <c r="N100" s="138">
        <f t="shared" si="3"/>
        <v>16</v>
      </c>
      <c r="O100" s="137">
        <f t="shared" si="3"/>
        <v>21865821.450000003</v>
      </c>
    </row>
    <row r="101" spans="1:15" x14ac:dyDescent="0.3">
      <c r="A101" s="45"/>
      <c r="B101" s="38" t="s">
        <v>72</v>
      </c>
      <c r="C101" s="27" t="s">
        <v>4</v>
      </c>
      <c r="D101" s="93">
        <v>148</v>
      </c>
      <c r="E101" s="153">
        <v>211997306.49999994</v>
      </c>
      <c r="F101" s="38" t="s">
        <v>72</v>
      </c>
      <c r="G101" s="27" t="s">
        <v>4</v>
      </c>
      <c r="H101" s="135">
        <v>28</v>
      </c>
      <c r="I101" s="136">
        <v>39706800</v>
      </c>
      <c r="J101" s="130">
        <v>93</v>
      </c>
      <c r="K101" s="142">
        <v>42172316.5</v>
      </c>
      <c r="L101" s="138">
        <v>121</v>
      </c>
      <c r="M101" s="139">
        <v>81879116.5</v>
      </c>
      <c r="N101" s="138">
        <f t="shared" si="3"/>
        <v>269</v>
      </c>
      <c r="O101" s="137">
        <f t="shared" si="3"/>
        <v>293876422.99999994</v>
      </c>
    </row>
    <row r="102" spans="1:15" x14ac:dyDescent="0.3">
      <c r="A102" s="46" t="s">
        <v>28</v>
      </c>
      <c r="B102" s="39"/>
      <c r="C102" s="29"/>
      <c r="D102" s="30">
        <v>18719</v>
      </c>
      <c r="E102" s="155">
        <v>421750988.34000003</v>
      </c>
      <c r="F102" s="39"/>
      <c r="G102" s="29"/>
      <c r="H102" s="122">
        <v>3331</v>
      </c>
      <c r="I102" s="123">
        <v>113174822</v>
      </c>
      <c r="J102" s="122">
        <v>2541</v>
      </c>
      <c r="K102" s="89">
        <v>65099624.5</v>
      </c>
      <c r="L102" s="42">
        <v>5872</v>
      </c>
      <c r="M102" s="140">
        <v>178274446.5</v>
      </c>
      <c r="N102" s="42">
        <f t="shared" si="3"/>
        <v>24591</v>
      </c>
      <c r="O102" s="89">
        <f t="shared" si="3"/>
        <v>600025434.84000003</v>
      </c>
    </row>
    <row r="103" spans="1:15" x14ac:dyDescent="0.3">
      <c r="A103" s="45" t="s">
        <v>29</v>
      </c>
      <c r="B103" s="38" t="s">
        <v>70</v>
      </c>
      <c r="C103" s="27" t="s">
        <v>3</v>
      </c>
      <c r="D103" s="93">
        <v>35941</v>
      </c>
      <c r="E103" s="153">
        <v>350548211.26000088</v>
      </c>
      <c r="F103" s="38" t="s">
        <v>74</v>
      </c>
      <c r="G103" s="27" t="s">
        <v>3</v>
      </c>
      <c r="H103" s="130">
        <v>6679</v>
      </c>
      <c r="I103" s="141">
        <v>139938427</v>
      </c>
      <c r="J103" s="130">
        <v>6110</v>
      </c>
      <c r="K103" s="142">
        <v>52572585</v>
      </c>
      <c r="L103" s="138">
        <v>12789</v>
      </c>
      <c r="M103" s="139">
        <v>192511012</v>
      </c>
      <c r="N103" s="138">
        <f t="shared" si="3"/>
        <v>48730</v>
      </c>
      <c r="O103" s="137">
        <f t="shared" si="3"/>
        <v>543059223.26000094</v>
      </c>
    </row>
    <row r="104" spans="1:15" x14ac:dyDescent="0.3">
      <c r="A104" s="45"/>
      <c r="B104" s="38" t="s">
        <v>70</v>
      </c>
      <c r="C104" s="27" t="s">
        <v>4</v>
      </c>
      <c r="D104" s="93">
        <v>16</v>
      </c>
      <c r="E104" s="153">
        <v>18509713.379999999</v>
      </c>
      <c r="F104" s="38" t="s">
        <v>74</v>
      </c>
      <c r="G104" s="27" t="s">
        <v>4</v>
      </c>
      <c r="H104" s="135">
        <v>2</v>
      </c>
      <c r="I104" s="141">
        <v>4230122.4000000004</v>
      </c>
      <c r="J104" s="135">
        <v>2</v>
      </c>
      <c r="K104" s="137">
        <v>2002842.3399999999</v>
      </c>
      <c r="L104" s="138">
        <v>4</v>
      </c>
      <c r="M104" s="139">
        <v>6232964.7400000002</v>
      </c>
      <c r="N104" s="138">
        <f t="shared" si="3"/>
        <v>20</v>
      </c>
      <c r="O104" s="137">
        <f t="shared" si="3"/>
        <v>24742678.119999997</v>
      </c>
    </row>
    <row r="105" spans="1:15" x14ac:dyDescent="0.3">
      <c r="A105" s="45"/>
      <c r="B105" s="38" t="s">
        <v>72</v>
      </c>
      <c r="C105" s="27" t="s">
        <v>4</v>
      </c>
      <c r="D105" s="93">
        <v>199</v>
      </c>
      <c r="E105" s="153">
        <v>264206870.76000002</v>
      </c>
      <c r="F105" s="38" t="s">
        <v>72</v>
      </c>
      <c r="G105" s="27" t="s">
        <v>4</v>
      </c>
      <c r="H105" s="135">
        <v>38</v>
      </c>
      <c r="I105" s="136">
        <v>35313702.089999996</v>
      </c>
      <c r="J105" s="130">
        <v>128</v>
      </c>
      <c r="K105" s="137">
        <v>66889538.619999997</v>
      </c>
      <c r="L105" s="138">
        <v>166</v>
      </c>
      <c r="M105" s="139">
        <v>102203240.70999999</v>
      </c>
      <c r="N105" s="138">
        <f t="shared" si="3"/>
        <v>365</v>
      </c>
      <c r="O105" s="137">
        <f t="shared" si="3"/>
        <v>366410111.47000003</v>
      </c>
    </row>
    <row r="106" spans="1:15" x14ac:dyDescent="0.3">
      <c r="A106" s="46" t="s">
        <v>29</v>
      </c>
      <c r="B106" s="39"/>
      <c r="C106" s="29"/>
      <c r="D106" s="30">
        <v>36156</v>
      </c>
      <c r="E106" s="155">
        <v>633264795.40000093</v>
      </c>
      <c r="F106" s="39"/>
      <c r="G106" s="29"/>
      <c r="H106" s="122">
        <v>6719</v>
      </c>
      <c r="I106" s="123">
        <v>179482251.49000001</v>
      </c>
      <c r="J106" s="122">
        <v>6240</v>
      </c>
      <c r="K106" s="89">
        <v>121464965.96000001</v>
      </c>
      <c r="L106" s="42">
        <v>12959</v>
      </c>
      <c r="M106" s="140">
        <v>300947217.44999999</v>
      </c>
      <c r="N106" s="42">
        <f t="shared" si="3"/>
        <v>49115</v>
      </c>
      <c r="O106" s="89">
        <f t="shared" si="3"/>
        <v>934212012.85000086</v>
      </c>
    </row>
    <row r="107" spans="1:15" x14ac:dyDescent="0.3">
      <c r="A107" s="45" t="s">
        <v>30</v>
      </c>
      <c r="B107" s="38" t="s">
        <v>70</v>
      </c>
      <c r="C107" s="27" t="s">
        <v>3</v>
      </c>
      <c r="D107" s="93">
        <v>33717</v>
      </c>
      <c r="E107" s="153">
        <v>345383741.4800002</v>
      </c>
      <c r="F107" s="38" t="s">
        <v>74</v>
      </c>
      <c r="G107" s="27" t="s">
        <v>3</v>
      </c>
      <c r="H107" s="130">
        <v>6107</v>
      </c>
      <c r="I107" s="141">
        <v>127280520</v>
      </c>
      <c r="J107" s="130">
        <v>5302</v>
      </c>
      <c r="K107" s="142">
        <v>46216005</v>
      </c>
      <c r="L107" s="138">
        <v>11409</v>
      </c>
      <c r="M107" s="139">
        <v>173496525</v>
      </c>
      <c r="N107" s="138">
        <f t="shared" si="3"/>
        <v>45126</v>
      </c>
      <c r="O107" s="137">
        <f t="shared" si="3"/>
        <v>518880266.4800002</v>
      </c>
    </row>
    <row r="108" spans="1:15" x14ac:dyDescent="0.3">
      <c r="A108" s="45"/>
      <c r="B108" s="38" t="s">
        <v>70</v>
      </c>
      <c r="C108" s="27" t="s">
        <v>4</v>
      </c>
      <c r="D108" s="93">
        <v>23</v>
      </c>
      <c r="E108" s="153">
        <v>15711872.26</v>
      </c>
      <c r="F108" s="38" t="s">
        <v>74</v>
      </c>
      <c r="G108" s="27" t="s">
        <v>4</v>
      </c>
      <c r="H108" s="135">
        <v>3</v>
      </c>
      <c r="I108" s="141">
        <v>4841094</v>
      </c>
      <c r="J108" s="135">
        <v>3</v>
      </c>
      <c r="K108" s="137">
        <v>4081779</v>
      </c>
      <c r="L108" s="138">
        <v>6</v>
      </c>
      <c r="M108" s="139">
        <v>8922873</v>
      </c>
      <c r="N108" s="138">
        <f t="shared" si="3"/>
        <v>29</v>
      </c>
      <c r="O108" s="137">
        <f t="shared" si="3"/>
        <v>24634745.259999998</v>
      </c>
    </row>
    <row r="109" spans="1:15" x14ac:dyDescent="0.3">
      <c r="A109" s="45"/>
      <c r="B109" s="38" t="s">
        <v>72</v>
      </c>
      <c r="C109" s="27" t="s">
        <v>4</v>
      </c>
      <c r="D109" s="93">
        <v>389</v>
      </c>
      <c r="E109" s="153">
        <v>503280074.02999872</v>
      </c>
      <c r="F109" s="38" t="s">
        <v>72</v>
      </c>
      <c r="G109" s="27" t="s">
        <v>4</v>
      </c>
      <c r="H109" s="135">
        <v>110</v>
      </c>
      <c r="I109" s="136">
        <v>75879978</v>
      </c>
      <c r="J109" s="135">
        <v>205</v>
      </c>
      <c r="K109" s="142">
        <v>74160819</v>
      </c>
      <c r="L109" s="138">
        <v>315</v>
      </c>
      <c r="M109" s="139">
        <v>150040797</v>
      </c>
      <c r="N109" s="138">
        <f t="shared" si="3"/>
        <v>704</v>
      </c>
      <c r="O109" s="137">
        <f t="shared" si="3"/>
        <v>653320871.02999878</v>
      </c>
    </row>
    <row r="110" spans="1:15" x14ac:dyDescent="0.3">
      <c r="A110" s="46" t="s">
        <v>30</v>
      </c>
      <c r="B110" s="39"/>
      <c r="C110" s="29"/>
      <c r="D110" s="30">
        <v>34129</v>
      </c>
      <c r="E110" s="155">
        <v>864375687.76999891</v>
      </c>
      <c r="F110" s="39"/>
      <c r="G110" s="29"/>
      <c r="H110" s="122">
        <v>6220</v>
      </c>
      <c r="I110" s="123">
        <v>208001592</v>
      </c>
      <c r="J110" s="122">
        <v>5510</v>
      </c>
      <c r="K110" s="89">
        <v>124458603</v>
      </c>
      <c r="L110" s="42">
        <v>11730</v>
      </c>
      <c r="M110" s="140">
        <v>332460195</v>
      </c>
      <c r="N110" s="42">
        <f t="shared" si="3"/>
        <v>45859</v>
      </c>
      <c r="O110" s="89">
        <f t="shared" si="3"/>
        <v>1196835882.769999</v>
      </c>
    </row>
    <row r="111" spans="1:15" x14ac:dyDescent="0.3">
      <c r="A111" s="45" t="s">
        <v>31</v>
      </c>
      <c r="B111" s="38" t="s">
        <v>70</v>
      </c>
      <c r="C111" s="27" t="s">
        <v>3</v>
      </c>
      <c r="D111" s="93">
        <v>30158</v>
      </c>
      <c r="E111" s="153">
        <v>273126403.38000017</v>
      </c>
      <c r="F111" s="38" t="s">
        <v>74</v>
      </c>
      <c r="G111" s="27" t="s">
        <v>3</v>
      </c>
      <c r="H111" s="130">
        <v>2324</v>
      </c>
      <c r="I111" s="141">
        <v>48910439</v>
      </c>
      <c r="J111" s="130">
        <v>3490</v>
      </c>
      <c r="K111" s="142">
        <v>32574861</v>
      </c>
      <c r="L111" s="138">
        <v>5814</v>
      </c>
      <c r="M111" s="139">
        <v>81485300</v>
      </c>
      <c r="N111" s="138">
        <f t="shared" si="3"/>
        <v>35972</v>
      </c>
      <c r="O111" s="137">
        <f t="shared" si="3"/>
        <v>354611703.38000017</v>
      </c>
    </row>
    <row r="112" spans="1:15" x14ac:dyDescent="0.3">
      <c r="A112" s="45"/>
      <c r="B112" s="38" t="s">
        <v>70</v>
      </c>
      <c r="C112" s="27" t="s">
        <v>4</v>
      </c>
      <c r="D112" s="93">
        <v>17</v>
      </c>
      <c r="E112" s="153">
        <v>9235995.0200000014</v>
      </c>
      <c r="F112" s="38" t="s">
        <v>74</v>
      </c>
      <c r="G112" s="27" t="s">
        <v>4</v>
      </c>
      <c r="H112" s="135">
        <v>5</v>
      </c>
      <c r="I112" s="136">
        <v>4943703.83</v>
      </c>
      <c r="J112" s="135">
        <v>6</v>
      </c>
      <c r="K112" s="137">
        <v>3267352.8</v>
      </c>
      <c r="L112" s="138">
        <v>11</v>
      </c>
      <c r="M112" s="139">
        <v>8211056.6299999999</v>
      </c>
      <c r="N112" s="138">
        <f t="shared" si="3"/>
        <v>28</v>
      </c>
      <c r="O112" s="137">
        <f t="shared" si="3"/>
        <v>17447051.650000002</v>
      </c>
    </row>
    <row r="113" spans="1:15" x14ac:dyDescent="0.3">
      <c r="A113" s="45"/>
      <c r="B113" s="38" t="s">
        <v>72</v>
      </c>
      <c r="C113" s="27" t="s">
        <v>4</v>
      </c>
      <c r="D113" s="93">
        <v>367</v>
      </c>
      <c r="E113" s="153">
        <v>261005753.27000001</v>
      </c>
      <c r="F113" s="38" t="s">
        <v>72</v>
      </c>
      <c r="G113" s="27" t="s">
        <v>4</v>
      </c>
      <c r="H113" s="130">
        <v>59</v>
      </c>
      <c r="I113" s="141">
        <v>31396653.629999995</v>
      </c>
      <c r="J113" s="130">
        <v>233</v>
      </c>
      <c r="K113" s="142">
        <v>85554224.170000046</v>
      </c>
      <c r="L113" s="138">
        <v>292</v>
      </c>
      <c r="M113" s="139">
        <v>116950877.80000004</v>
      </c>
      <c r="N113" s="138">
        <f t="shared" si="3"/>
        <v>659</v>
      </c>
      <c r="O113" s="137">
        <f t="shared" si="3"/>
        <v>377956631.07000005</v>
      </c>
    </row>
    <row r="114" spans="1:15" x14ac:dyDescent="0.3">
      <c r="A114" s="46" t="s">
        <v>31</v>
      </c>
      <c r="B114" s="39"/>
      <c r="C114" s="29"/>
      <c r="D114" s="30">
        <v>30542</v>
      </c>
      <c r="E114" s="155">
        <v>543368151.6700002</v>
      </c>
      <c r="F114" s="39"/>
      <c r="G114" s="29"/>
      <c r="H114" s="122">
        <v>2388</v>
      </c>
      <c r="I114" s="123">
        <v>85250796.459999993</v>
      </c>
      <c r="J114" s="122">
        <v>3729</v>
      </c>
      <c r="K114" s="89">
        <v>121396437.97000004</v>
      </c>
      <c r="L114" s="42">
        <v>6117</v>
      </c>
      <c r="M114" s="140">
        <v>206647234.43000004</v>
      </c>
      <c r="N114" s="42">
        <f t="shared" si="3"/>
        <v>36659</v>
      </c>
      <c r="O114" s="89">
        <f t="shared" si="3"/>
        <v>750015386.10000026</v>
      </c>
    </row>
    <row r="115" spans="1:15" x14ac:dyDescent="0.3">
      <c r="A115" s="45" t="s">
        <v>32</v>
      </c>
      <c r="B115" s="38" t="s">
        <v>70</v>
      </c>
      <c r="C115" s="27" t="s">
        <v>3</v>
      </c>
      <c r="D115" s="93">
        <v>5366</v>
      </c>
      <c r="E115" s="153">
        <v>56131462.140000008</v>
      </c>
      <c r="F115" s="38" t="s">
        <v>74</v>
      </c>
      <c r="G115" s="27" t="s">
        <v>3</v>
      </c>
      <c r="H115" s="130">
        <v>2508</v>
      </c>
      <c r="I115" s="141">
        <v>53233502</v>
      </c>
      <c r="J115" s="130">
        <v>2696</v>
      </c>
      <c r="K115" s="142">
        <v>24515419</v>
      </c>
      <c r="L115" s="138">
        <v>5204</v>
      </c>
      <c r="M115" s="139">
        <v>77748921</v>
      </c>
      <c r="N115" s="138">
        <f t="shared" si="3"/>
        <v>10570</v>
      </c>
      <c r="O115" s="137">
        <f t="shared" si="3"/>
        <v>133880383.14000002</v>
      </c>
    </row>
    <row r="116" spans="1:15" x14ac:dyDescent="0.3">
      <c r="A116" s="45"/>
      <c r="B116" s="38" t="s">
        <v>70</v>
      </c>
      <c r="C116" s="27" t="s">
        <v>4</v>
      </c>
      <c r="D116" s="28">
        <v>3</v>
      </c>
      <c r="E116" s="154">
        <v>1296475.07</v>
      </c>
      <c r="F116" s="38" t="s">
        <v>74</v>
      </c>
      <c r="G116" s="27" t="s">
        <v>4</v>
      </c>
      <c r="H116" s="135">
        <v>2</v>
      </c>
      <c r="I116" s="136">
        <v>1058802</v>
      </c>
      <c r="J116" s="135">
        <v>0</v>
      </c>
      <c r="K116" s="137">
        <v>0</v>
      </c>
      <c r="L116" s="138">
        <v>2</v>
      </c>
      <c r="M116" s="139">
        <v>1058802</v>
      </c>
      <c r="N116" s="138">
        <f t="shared" si="3"/>
        <v>5</v>
      </c>
      <c r="O116" s="137">
        <f t="shared" si="3"/>
        <v>2355277.0700000003</v>
      </c>
    </row>
    <row r="117" spans="1:15" x14ac:dyDescent="0.3">
      <c r="A117" s="45"/>
      <c r="B117" s="38" t="s">
        <v>72</v>
      </c>
      <c r="C117" s="27" t="s">
        <v>4</v>
      </c>
      <c r="D117" s="93">
        <v>269</v>
      </c>
      <c r="E117" s="153">
        <v>239835794.24000004</v>
      </c>
      <c r="F117" s="38" t="s">
        <v>72</v>
      </c>
      <c r="G117" s="27" t="s">
        <v>4</v>
      </c>
      <c r="H117" s="130">
        <v>84</v>
      </c>
      <c r="I117" s="141">
        <v>54758603</v>
      </c>
      <c r="J117" s="130">
        <v>158</v>
      </c>
      <c r="K117" s="142">
        <v>56018515</v>
      </c>
      <c r="L117" s="138">
        <v>242</v>
      </c>
      <c r="M117" s="139">
        <v>110777118</v>
      </c>
      <c r="N117" s="138">
        <f t="shared" si="3"/>
        <v>511</v>
      </c>
      <c r="O117" s="137">
        <f t="shared" si="3"/>
        <v>350612912.24000001</v>
      </c>
    </row>
    <row r="118" spans="1:15" x14ac:dyDescent="0.3">
      <c r="A118" s="46" t="s">
        <v>32</v>
      </c>
      <c r="B118" s="39"/>
      <c r="C118" s="29"/>
      <c r="D118" s="30">
        <v>5638</v>
      </c>
      <c r="E118" s="155">
        <v>297263731.45000005</v>
      </c>
      <c r="F118" s="39"/>
      <c r="G118" s="29"/>
      <c r="H118" s="122">
        <v>2594</v>
      </c>
      <c r="I118" s="123">
        <v>109050907</v>
      </c>
      <c r="J118" s="122">
        <v>2854</v>
      </c>
      <c r="K118" s="89">
        <v>80533934</v>
      </c>
      <c r="L118" s="42">
        <v>5448</v>
      </c>
      <c r="M118" s="140">
        <v>189584841</v>
      </c>
      <c r="N118" s="42">
        <f t="shared" si="3"/>
        <v>11086</v>
      </c>
      <c r="O118" s="89">
        <f t="shared" si="3"/>
        <v>486848572.45000005</v>
      </c>
    </row>
    <row r="119" spans="1:15" x14ac:dyDescent="0.3">
      <c r="A119" s="45" t="s">
        <v>33</v>
      </c>
      <c r="B119" s="38" t="s">
        <v>70</v>
      </c>
      <c r="C119" s="27" t="s">
        <v>3</v>
      </c>
      <c r="D119" s="93">
        <v>20442</v>
      </c>
      <c r="E119" s="153">
        <v>204177661.96999979</v>
      </c>
      <c r="F119" s="38" t="s">
        <v>74</v>
      </c>
      <c r="G119" s="27" t="s">
        <v>3</v>
      </c>
      <c r="H119" s="130">
        <v>3226</v>
      </c>
      <c r="I119" s="141">
        <v>67907947</v>
      </c>
      <c r="J119" s="130">
        <v>3596</v>
      </c>
      <c r="K119" s="142">
        <v>33971726</v>
      </c>
      <c r="L119" s="138">
        <v>6822</v>
      </c>
      <c r="M119" s="139">
        <v>101879673</v>
      </c>
      <c r="N119" s="138">
        <f t="shared" si="3"/>
        <v>27264</v>
      </c>
      <c r="O119" s="137">
        <f t="shared" si="3"/>
        <v>306057334.96999979</v>
      </c>
    </row>
    <row r="120" spans="1:15" x14ac:dyDescent="0.3">
      <c r="A120" s="45"/>
      <c r="B120" s="38" t="s">
        <v>70</v>
      </c>
      <c r="C120" s="27" t="s">
        <v>4</v>
      </c>
      <c r="D120" s="93">
        <v>16</v>
      </c>
      <c r="E120" s="153">
        <v>18070887.230000004</v>
      </c>
      <c r="F120" s="38" t="s">
        <v>74</v>
      </c>
      <c r="G120" s="27" t="s">
        <v>4</v>
      </c>
      <c r="H120" s="135">
        <v>5</v>
      </c>
      <c r="I120" s="136">
        <v>8299869</v>
      </c>
      <c r="J120" s="130">
        <v>6</v>
      </c>
      <c r="K120" s="142">
        <v>7096968</v>
      </c>
      <c r="L120" s="138">
        <v>11</v>
      </c>
      <c r="M120" s="139">
        <v>15396837</v>
      </c>
      <c r="N120" s="138">
        <f t="shared" si="3"/>
        <v>27</v>
      </c>
      <c r="O120" s="137">
        <f t="shared" si="3"/>
        <v>33467724.230000004</v>
      </c>
    </row>
    <row r="121" spans="1:15" x14ac:dyDescent="0.3">
      <c r="A121" s="45"/>
      <c r="B121" s="38" t="s">
        <v>72</v>
      </c>
      <c r="C121" s="27" t="s">
        <v>4</v>
      </c>
      <c r="D121" s="93">
        <v>340</v>
      </c>
      <c r="E121" s="153">
        <v>379661059.91000038</v>
      </c>
      <c r="F121" s="38" t="s">
        <v>72</v>
      </c>
      <c r="G121" s="27" t="s">
        <v>4</v>
      </c>
      <c r="H121" s="135">
        <v>90</v>
      </c>
      <c r="I121" s="136">
        <v>65296241</v>
      </c>
      <c r="J121" s="130">
        <v>174</v>
      </c>
      <c r="K121" s="142">
        <v>70675873</v>
      </c>
      <c r="L121" s="138">
        <v>264</v>
      </c>
      <c r="M121" s="139">
        <v>135972114</v>
      </c>
      <c r="N121" s="138">
        <f t="shared" si="3"/>
        <v>604</v>
      </c>
      <c r="O121" s="137">
        <f t="shared" si="3"/>
        <v>515633173.91000038</v>
      </c>
    </row>
    <row r="122" spans="1:15" x14ac:dyDescent="0.3">
      <c r="A122" s="46" t="s">
        <v>33</v>
      </c>
      <c r="B122" s="39"/>
      <c r="C122" s="29"/>
      <c r="D122" s="30">
        <v>20798</v>
      </c>
      <c r="E122" s="155">
        <v>601909609.11000013</v>
      </c>
      <c r="F122" s="39"/>
      <c r="G122" s="29"/>
      <c r="H122" s="122">
        <v>3321</v>
      </c>
      <c r="I122" s="123">
        <v>141504057</v>
      </c>
      <c r="J122" s="122">
        <v>3776</v>
      </c>
      <c r="K122" s="89">
        <v>111744567</v>
      </c>
      <c r="L122" s="42">
        <v>7097</v>
      </c>
      <c r="M122" s="140">
        <v>253248624</v>
      </c>
      <c r="N122" s="42">
        <f t="shared" si="3"/>
        <v>27895</v>
      </c>
      <c r="O122" s="89">
        <f t="shared" si="3"/>
        <v>855158233.11000013</v>
      </c>
    </row>
    <row r="123" spans="1:15" x14ac:dyDescent="0.3">
      <c r="A123" s="45" t="s">
        <v>34</v>
      </c>
      <c r="B123" s="38" t="s">
        <v>70</v>
      </c>
      <c r="C123" s="27" t="s">
        <v>3</v>
      </c>
      <c r="D123" s="93">
        <v>2755</v>
      </c>
      <c r="E123" s="153">
        <v>28810045.919999991</v>
      </c>
      <c r="F123" s="38" t="s">
        <v>74</v>
      </c>
      <c r="G123" s="27" t="s">
        <v>3</v>
      </c>
      <c r="H123" s="130">
        <v>435</v>
      </c>
      <c r="I123" s="141">
        <v>9165837</v>
      </c>
      <c r="J123" s="130">
        <v>471</v>
      </c>
      <c r="K123" s="142">
        <v>4632504</v>
      </c>
      <c r="L123" s="138">
        <v>906</v>
      </c>
      <c r="M123" s="139">
        <v>13798341</v>
      </c>
      <c r="N123" s="138">
        <f t="shared" si="3"/>
        <v>3661</v>
      </c>
      <c r="O123" s="137">
        <f t="shared" si="3"/>
        <v>42608386.919999987</v>
      </c>
    </row>
    <row r="124" spans="1:15" x14ac:dyDescent="0.3">
      <c r="A124" s="45"/>
      <c r="B124" s="38" t="s">
        <v>70</v>
      </c>
      <c r="C124" s="27" t="s">
        <v>4</v>
      </c>
      <c r="D124" s="93">
        <v>12</v>
      </c>
      <c r="E124" s="153">
        <v>4980009.95</v>
      </c>
      <c r="F124" s="38" t="s">
        <v>74</v>
      </c>
      <c r="G124" s="27" t="s">
        <v>4</v>
      </c>
      <c r="H124" s="135">
        <v>0</v>
      </c>
      <c r="I124" s="136">
        <v>0</v>
      </c>
      <c r="J124" s="135">
        <v>0</v>
      </c>
      <c r="K124" s="137">
        <v>0</v>
      </c>
      <c r="L124" s="138">
        <v>0</v>
      </c>
      <c r="M124" s="139">
        <v>0</v>
      </c>
      <c r="N124" s="138">
        <f t="shared" si="3"/>
        <v>12</v>
      </c>
      <c r="O124" s="137">
        <f t="shared" si="3"/>
        <v>4980009.95</v>
      </c>
    </row>
    <row r="125" spans="1:15" x14ac:dyDescent="0.3">
      <c r="A125" s="45"/>
      <c r="B125" s="38" t="s">
        <v>72</v>
      </c>
      <c r="C125" s="27" t="s">
        <v>4</v>
      </c>
      <c r="D125" s="93">
        <v>139</v>
      </c>
      <c r="E125" s="153">
        <v>68708372.510000005</v>
      </c>
      <c r="F125" s="38" t="s">
        <v>72</v>
      </c>
      <c r="G125" s="27" t="s">
        <v>4</v>
      </c>
      <c r="H125" s="135">
        <v>34</v>
      </c>
      <c r="I125" s="136">
        <v>10870116</v>
      </c>
      <c r="J125" s="130">
        <v>77</v>
      </c>
      <c r="K125" s="142">
        <v>15642036</v>
      </c>
      <c r="L125" s="138">
        <v>111</v>
      </c>
      <c r="M125" s="139">
        <v>26512152</v>
      </c>
      <c r="N125" s="138">
        <f t="shared" si="3"/>
        <v>250</v>
      </c>
      <c r="O125" s="137">
        <f t="shared" si="3"/>
        <v>95220524.510000005</v>
      </c>
    </row>
    <row r="126" spans="1:15" x14ac:dyDescent="0.3">
      <c r="A126" s="46" t="s">
        <v>34</v>
      </c>
      <c r="B126" s="39"/>
      <c r="C126" s="29"/>
      <c r="D126" s="30">
        <v>2906</v>
      </c>
      <c r="E126" s="155">
        <v>102498428.38</v>
      </c>
      <c r="F126" s="39"/>
      <c r="G126" s="29"/>
      <c r="H126" s="122">
        <v>469</v>
      </c>
      <c r="I126" s="123">
        <v>20035953</v>
      </c>
      <c r="J126" s="122">
        <v>548</v>
      </c>
      <c r="K126" s="89">
        <v>20274540</v>
      </c>
      <c r="L126" s="42">
        <v>1017</v>
      </c>
      <c r="M126" s="140">
        <v>40310493</v>
      </c>
      <c r="N126" s="42">
        <f t="shared" si="3"/>
        <v>3923</v>
      </c>
      <c r="O126" s="89">
        <f t="shared" si="3"/>
        <v>142808921.38</v>
      </c>
    </row>
    <row r="127" spans="1:15" x14ac:dyDescent="0.3">
      <c r="A127" s="45" t="s">
        <v>35</v>
      </c>
      <c r="B127" s="38" t="s">
        <v>70</v>
      </c>
      <c r="C127" s="27" t="s">
        <v>3</v>
      </c>
      <c r="D127" s="93">
        <v>6940</v>
      </c>
      <c r="E127" s="153">
        <v>70333322.970000088</v>
      </c>
      <c r="F127" s="38" t="s">
        <v>74</v>
      </c>
      <c r="G127" s="27" t="s">
        <v>3</v>
      </c>
      <c r="H127" s="130">
        <v>699</v>
      </c>
      <c r="I127" s="141">
        <v>14485434</v>
      </c>
      <c r="J127" s="130">
        <v>869</v>
      </c>
      <c r="K127" s="142">
        <v>7596204</v>
      </c>
      <c r="L127" s="138">
        <v>1568</v>
      </c>
      <c r="M127" s="139">
        <v>22081638</v>
      </c>
      <c r="N127" s="138">
        <f t="shared" si="3"/>
        <v>8508</v>
      </c>
      <c r="O127" s="137">
        <f t="shared" si="3"/>
        <v>92414960.970000088</v>
      </c>
    </row>
    <row r="128" spans="1:15" x14ac:dyDescent="0.3">
      <c r="A128" s="45"/>
      <c r="B128" s="38" t="s">
        <v>70</v>
      </c>
      <c r="C128" s="27" t="s">
        <v>4</v>
      </c>
      <c r="D128" s="93">
        <v>17</v>
      </c>
      <c r="E128" s="153">
        <v>11686361.200000001</v>
      </c>
      <c r="F128" s="38" t="s">
        <v>74</v>
      </c>
      <c r="G128" s="27" t="s">
        <v>4</v>
      </c>
      <c r="H128" s="135">
        <v>3</v>
      </c>
      <c r="I128" s="136">
        <v>2592174.44</v>
      </c>
      <c r="J128" s="130">
        <v>4</v>
      </c>
      <c r="K128" s="142">
        <v>2394174.44</v>
      </c>
      <c r="L128" s="138">
        <v>7</v>
      </c>
      <c r="M128" s="139">
        <v>4986348.88</v>
      </c>
      <c r="N128" s="138">
        <f t="shared" si="3"/>
        <v>24</v>
      </c>
      <c r="O128" s="137">
        <f t="shared" si="3"/>
        <v>16672710.080000002</v>
      </c>
    </row>
    <row r="129" spans="1:15" x14ac:dyDescent="0.3">
      <c r="A129" s="45"/>
      <c r="B129" s="38" t="s">
        <v>72</v>
      </c>
      <c r="C129" s="27" t="s">
        <v>4</v>
      </c>
      <c r="D129" s="93">
        <v>206</v>
      </c>
      <c r="E129" s="153">
        <v>134627589.7599999</v>
      </c>
      <c r="F129" s="38" t="s">
        <v>72</v>
      </c>
      <c r="G129" s="27" t="s">
        <v>4</v>
      </c>
      <c r="H129" s="135">
        <v>42</v>
      </c>
      <c r="I129" s="136">
        <v>14838007.010000002</v>
      </c>
      <c r="J129" s="130">
        <v>166</v>
      </c>
      <c r="K129" s="142">
        <v>31951609.779999994</v>
      </c>
      <c r="L129" s="138">
        <v>208</v>
      </c>
      <c r="M129" s="139">
        <v>46789616.789999992</v>
      </c>
      <c r="N129" s="138">
        <f t="shared" si="3"/>
        <v>414</v>
      </c>
      <c r="O129" s="137">
        <f t="shared" si="3"/>
        <v>181417206.54999989</v>
      </c>
    </row>
    <row r="130" spans="1:15" x14ac:dyDescent="0.3">
      <c r="A130" s="46" t="s">
        <v>35</v>
      </c>
      <c r="B130" s="39"/>
      <c r="C130" s="29"/>
      <c r="D130" s="30">
        <v>7163</v>
      </c>
      <c r="E130" s="155">
        <v>216647273.93000001</v>
      </c>
      <c r="F130" s="39"/>
      <c r="G130" s="29"/>
      <c r="H130" s="122">
        <v>744</v>
      </c>
      <c r="I130" s="123">
        <v>31915615.450000003</v>
      </c>
      <c r="J130" s="122">
        <v>1039</v>
      </c>
      <c r="K130" s="89">
        <v>41941988.219999991</v>
      </c>
      <c r="L130" s="42">
        <v>1783</v>
      </c>
      <c r="M130" s="140">
        <v>73857603.669999987</v>
      </c>
      <c r="N130" s="42">
        <f t="shared" si="3"/>
        <v>8946</v>
      </c>
      <c r="O130" s="89">
        <f t="shared" si="3"/>
        <v>290504877.60000002</v>
      </c>
    </row>
    <row r="131" spans="1:15" x14ac:dyDescent="0.3">
      <c r="A131" s="45" t="s">
        <v>36</v>
      </c>
      <c r="B131" s="38" t="s">
        <v>70</v>
      </c>
      <c r="C131" s="27" t="s">
        <v>3</v>
      </c>
      <c r="D131" s="93">
        <v>4673</v>
      </c>
      <c r="E131" s="153">
        <v>50025228.490000002</v>
      </c>
      <c r="F131" s="38" t="s">
        <v>74</v>
      </c>
      <c r="G131" s="27" t="s">
        <v>3</v>
      </c>
      <c r="H131" s="148">
        <v>601</v>
      </c>
      <c r="I131" s="149">
        <v>12410016</v>
      </c>
      <c r="J131" s="148">
        <v>410</v>
      </c>
      <c r="K131" s="149">
        <v>3592672</v>
      </c>
      <c r="L131" s="138">
        <v>1011</v>
      </c>
      <c r="M131" s="139">
        <v>16002688</v>
      </c>
      <c r="N131" s="138">
        <f t="shared" si="3"/>
        <v>5684</v>
      </c>
      <c r="O131" s="137">
        <f t="shared" si="3"/>
        <v>66027916.490000002</v>
      </c>
    </row>
    <row r="132" spans="1:15" x14ac:dyDescent="0.3">
      <c r="A132" s="45"/>
      <c r="B132" s="38" t="s">
        <v>70</v>
      </c>
      <c r="C132" s="27" t="s">
        <v>4</v>
      </c>
      <c r="D132" s="93">
        <v>1</v>
      </c>
      <c r="E132" s="153">
        <v>0</v>
      </c>
      <c r="F132" s="38" t="s">
        <v>74</v>
      </c>
      <c r="G132" s="27" t="s">
        <v>4</v>
      </c>
      <c r="H132" s="148">
        <v>1</v>
      </c>
      <c r="I132" s="149">
        <v>38750</v>
      </c>
      <c r="J132" s="150">
        <v>0</v>
      </c>
      <c r="K132" s="151">
        <v>0</v>
      </c>
      <c r="L132" s="138">
        <v>1</v>
      </c>
      <c r="M132" s="139">
        <v>38750</v>
      </c>
      <c r="N132" s="138">
        <f t="shared" si="3"/>
        <v>2</v>
      </c>
      <c r="O132" s="137">
        <f t="shared" si="3"/>
        <v>38750</v>
      </c>
    </row>
    <row r="133" spans="1:15" x14ac:dyDescent="0.3">
      <c r="A133" s="45"/>
      <c r="B133" s="38" t="s">
        <v>72</v>
      </c>
      <c r="C133" s="27" t="s">
        <v>4</v>
      </c>
      <c r="D133" s="93">
        <v>87</v>
      </c>
      <c r="E133" s="153">
        <v>84285945.310000002</v>
      </c>
      <c r="F133" s="38" t="s">
        <v>72</v>
      </c>
      <c r="G133" s="27" t="s">
        <v>4</v>
      </c>
      <c r="H133" s="148">
        <v>30</v>
      </c>
      <c r="I133" s="149">
        <v>17867573.969999999</v>
      </c>
      <c r="J133" s="148">
        <v>49</v>
      </c>
      <c r="K133" s="149">
        <v>16662176.249999998</v>
      </c>
      <c r="L133" s="138">
        <v>79</v>
      </c>
      <c r="M133" s="139">
        <v>34529750.219999999</v>
      </c>
      <c r="N133" s="138">
        <f t="shared" si="3"/>
        <v>166</v>
      </c>
      <c r="O133" s="137">
        <f t="shared" si="3"/>
        <v>118815695.53</v>
      </c>
    </row>
    <row r="134" spans="1:15" x14ac:dyDescent="0.3">
      <c r="A134" s="46" t="s">
        <v>36</v>
      </c>
      <c r="B134" s="39"/>
      <c r="C134" s="29"/>
      <c r="D134" s="30">
        <v>4761</v>
      </c>
      <c r="E134" s="155">
        <v>134311173.80000001</v>
      </c>
      <c r="F134" s="39"/>
      <c r="G134" s="29"/>
      <c r="H134" s="122">
        <v>632</v>
      </c>
      <c r="I134" s="123">
        <v>30316339.969999999</v>
      </c>
      <c r="J134" s="122">
        <v>459</v>
      </c>
      <c r="K134" s="89">
        <v>20254848.25</v>
      </c>
      <c r="L134" s="42">
        <v>1091</v>
      </c>
      <c r="M134" s="140">
        <v>50571188.219999999</v>
      </c>
      <c r="N134" s="42">
        <f t="shared" si="3"/>
        <v>5852</v>
      </c>
      <c r="O134" s="89">
        <f t="shared" si="3"/>
        <v>184882362.02000001</v>
      </c>
    </row>
    <row r="135" spans="1:15" x14ac:dyDescent="0.3">
      <c r="A135" s="45" t="s">
        <v>37</v>
      </c>
      <c r="B135" s="38" t="s">
        <v>70</v>
      </c>
      <c r="C135" s="27" t="s">
        <v>3</v>
      </c>
      <c r="D135" s="93">
        <v>6995</v>
      </c>
      <c r="E135" s="153">
        <v>68947893.230000019</v>
      </c>
      <c r="F135" s="38" t="s">
        <v>74</v>
      </c>
      <c r="G135" s="27" t="s">
        <v>3</v>
      </c>
      <c r="H135" s="130">
        <v>238</v>
      </c>
      <c r="I135" s="141">
        <v>4908755</v>
      </c>
      <c r="J135" s="135">
        <v>120</v>
      </c>
      <c r="K135" s="137">
        <v>973253</v>
      </c>
      <c r="L135" s="138">
        <v>358</v>
      </c>
      <c r="M135" s="139">
        <v>5882008</v>
      </c>
      <c r="N135" s="138">
        <f t="shared" ref="N135:O202" si="4">+L135+D135</f>
        <v>7353</v>
      </c>
      <c r="O135" s="137">
        <f t="shared" si="4"/>
        <v>74829901.230000019</v>
      </c>
    </row>
    <row r="136" spans="1:15" x14ac:dyDescent="0.3">
      <c r="A136" s="45"/>
      <c r="B136" s="38" t="s">
        <v>70</v>
      </c>
      <c r="C136" s="27" t="s">
        <v>4</v>
      </c>
      <c r="D136" s="93">
        <v>14</v>
      </c>
      <c r="E136" s="153">
        <v>13775875.310000004</v>
      </c>
      <c r="F136" s="38" t="s">
        <v>74</v>
      </c>
      <c r="G136" s="27" t="s">
        <v>4</v>
      </c>
      <c r="H136" s="135">
        <v>0</v>
      </c>
      <c r="I136" s="136">
        <v>0</v>
      </c>
      <c r="J136" s="135">
        <v>0</v>
      </c>
      <c r="K136" s="137">
        <v>0</v>
      </c>
      <c r="L136" s="138">
        <v>0</v>
      </c>
      <c r="M136" s="139">
        <v>0</v>
      </c>
      <c r="N136" s="138">
        <f t="shared" si="4"/>
        <v>14</v>
      </c>
      <c r="O136" s="137">
        <f t="shared" si="4"/>
        <v>13775875.310000004</v>
      </c>
    </row>
    <row r="137" spans="1:15" x14ac:dyDescent="0.3">
      <c r="A137" s="45"/>
      <c r="B137" s="38" t="s">
        <v>72</v>
      </c>
      <c r="C137" s="27" t="s">
        <v>4</v>
      </c>
      <c r="D137" s="93">
        <v>67</v>
      </c>
      <c r="E137" s="153">
        <v>57641039.25000003</v>
      </c>
      <c r="F137" s="38" t="s">
        <v>72</v>
      </c>
      <c r="G137" s="27" t="s">
        <v>4</v>
      </c>
      <c r="H137" s="135">
        <v>14</v>
      </c>
      <c r="I137" s="136">
        <v>3929325.52</v>
      </c>
      <c r="J137" s="135">
        <v>20</v>
      </c>
      <c r="K137" s="137">
        <v>3916802.4699999997</v>
      </c>
      <c r="L137" s="138">
        <v>34</v>
      </c>
      <c r="M137" s="139">
        <v>7846127.9900000002</v>
      </c>
      <c r="N137" s="138">
        <f t="shared" si="4"/>
        <v>101</v>
      </c>
      <c r="O137" s="137">
        <f t="shared" si="4"/>
        <v>65487167.240000032</v>
      </c>
    </row>
    <row r="138" spans="1:15" x14ac:dyDescent="0.3">
      <c r="A138" s="46" t="s">
        <v>37</v>
      </c>
      <c r="B138" s="40"/>
      <c r="C138" s="32"/>
      <c r="D138" s="30">
        <v>7076</v>
      </c>
      <c r="E138" s="155">
        <v>140364807.79000005</v>
      </c>
      <c r="F138" s="40"/>
      <c r="G138" s="32"/>
      <c r="H138" s="122">
        <v>252</v>
      </c>
      <c r="I138" s="123">
        <v>8838080.5199999996</v>
      </c>
      <c r="J138" s="122">
        <v>140</v>
      </c>
      <c r="K138" s="89">
        <v>4890055.47</v>
      </c>
      <c r="L138" s="42">
        <v>392</v>
      </c>
      <c r="M138" s="140">
        <v>13728135.99</v>
      </c>
      <c r="N138" s="42">
        <f t="shared" si="4"/>
        <v>7468</v>
      </c>
      <c r="O138" s="89">
        <f t="shared" si="4"/>
        <v>154092943.78000006</v>
      </c>
    </row>
    <row r="139" spans="1:15" x14ac:dyDescent="0.3">
      <c r="A139" s="45" t="s">
        <v>38</v>
      </c>
      <c r="B139" s="38" t="s">
        <v>70</v>
      </c>
      <c r="C139" s="27" t="s">
        <v>3</v>
      </c>
      <c r="D139" s="93">
        <v>28366</v>
      </c>
      <c r="E139" s="153">
        <v>299230305.17000002</v>
      </c>
      <c r="F139" s="38" t="s">
        <v>74</v>
      </c>
      <c r="G139" s="27" t="s">
        <v>3</v>
      </c>
      <c r="H139" s="130">
        <v>2861</v>
      </c>
      <c r="I139" s="141">
        <v>59755041</v>
      </c>
      <c r="J139" s="130">
        <v>2038</v>
      </c>
      <c r="K139" s="142">
        <v>18209859</v>
      </c>
      <c r="L139" s="138">
        <v>4899</v>
      </c>
      <c r="M139" s="139">
        <v>77964900</v>
      </c>
      <c r="N139" s="138">
        <f t="shared" si="4"/>
        <v>33265</v>
      </c>
      <c r="O139" s="137">
        <f t="shared" si="4"/>
        <v>377195205.17000002</v>
      </c>
    </row>
    <row r="140" spans="1:15" x14ac:dyDescent="0.3">
      <c r="A140" s="45"/>
      <c r="B140" s="38" t="s">
        <v>70</v>
      </c>
      <c r="C140" s="27" t="s">
        <v>4</v>
      </c>
      <c r="D140" s="93">
        <v>21</v>
      </c>
      <c r="E140" s="153">
        <v>39899671.909999989</v>
      </c>
      <c r="F140" s="38" t="s">
        <v>74</v>
      </c>
      <c r="G140" s="27" t="s">
        <v>4</v>
      </c>
      <c r="H140" s="135">
        <v>2</v>
      </c>
      <c r="I140" s="136">
        <v>2939024.0300000003</v>
      </c>
      <c r="J140" s="135">
        <v>4</v>
      </c>
      <c r="K140" s="142">
        <v>2939024</v>
      </c>
      <c r="L140" s="138">
        <v>6</v>
      </c>
      <c r="M140" s="139">
        <v>5878048.0300000003</v>
      </c>
      <c r="N140" s="138">
        <f t="shared" si="4"/>
        <v>27</v>
      </c>
      <c r="O140" s="137">
        <f t="shared" si="4"/>
        <v>45777719.93999999</v>
      </c>
    </row>
    <row r="141" spans="1:15" x14ac:dyDescent="0.3">
      <c r="A141" s="45"/>
      <c r="B141" s="38" t="s">
        <v>72</v>
      </c>
      <c r="C141" s="27" t="s">
        <v>4</v>
      </c>
      <c r="D141" s="93">
        <v>201</v>
      </c>
      <c r="E141" s="153">
        <v>313692352.68000036</v>
      </c>
      <c r="F141" s="38" t="s">
        <v>72</v>
      </c>
      <c r="G141" s="27" t="s">
        <v>4</v>
      </c>
      <c r="H141" s="135">
        <v>47</v>
      </c>
      <c r="I141" s="136">
        <v>51815677.159999989</v>
      </c>
      <c r="J141" s="130">
        <v>110</v>
      </c>
      <c r="K141" s="142">
        <v>57724559.350000024</v>
      </c>
      <c r="L141" s="138">
        <v>157</v>
      </c>
      <c r="M141" s="139">
        <v>109540236.51000002</v>
      </c>
      <c r="N141" s="138">
        <f t="shared" si="4"/>
        <v>358</v>
      </c>
      <c r="O141" s="137">
        <f t="shared" si="4"/>
        <v>423232589.19000041</v>
      </c>
    </row>
    <row r="142" spans="1:15" x14ac:dyDescent="0.3">
      <c r="A142" s="46" t="s">
        <v>38</v>
      </c>
      <c r="B142" s="39"/>
      <c r="C142" s="29"/>
      <c r="D142" s="30">
        <v>28588</v>
      </c>
      <c r="E142" s="155">
        <v>652822329.76000035</v>
      </c>
      <c r="F142" s="39"/>
      <c r="G142" s="29"/>
      <c r="H142" s="122">
        <v>2910</v>
      </c>
      <c r="I142" s="123">
        <v>114509742.19</v>
      </c>
      <c r="J142" s="122">
        <v>2152</v>
      </c>
      <c r="K142" s="89">
        <v>78873442.350000024</v>
      </c>
      <c r="L142" s="42">
        <v>5062</v>
      </c>
      <c r="M142" s="140">
        <v>193383184.54000002</v>
      </c>
      <c r="N142" s="42">
        <f t="shared" si="4"/>
        <v>33650</v>
      </c>
      <c r="O142" s="89">
        <f t="shared" si="4"/>
        <v>846205514.30000043</v>
      </c>
    </row>
    <row r="143" spans="1:15" x14ac:dyDescent="0.3">
      <c r="A143" s="45" t="s">
        <v>39</v>
      </c>
      <c r="B143" s="38" t="s">
        <v>70</v>
      </c>
      <c r="C143" s="27" t="s">
        <v>3</v>
      </c>
      <c r="D143" s="93">
        <v>3361</v>
      </c>
      <c r="E143" s="153">
        <v>35366557.79999999</v>
      </c>
      <c r="F143" s="38" t="s">
        <v>74</v>
      </c>
      <c r="G143" s="27" t="s">
        <v>3</v>
      </c>
      <c r="H143" s="130">
        <v>1925</v>
      </c>
      <c r="I143" s="141">
        <v>40870835</v>
      </c>
      <c r="J143" s="130">
        <v>1122</v>
      </c>
      <c r="K143" s="142">
        <v>10001669</v>
      </c>
      <c r="L143" s="138">
        <v>3047</v>
      </c>
      <c r="M143" s="139">
        <v>50872504</v>
      </c>
      <c r="N143" s="138">
        <f t="shared" si="4"/>
        <v>6408</v>
      </c>
      <c r="O143" s="137">
        <f t="shared" si="4"/>
        <v>86239061.799999982</v>
      </c>
    </row>
    <row r="144" spans="1:15" x14ac:dyDescent="0.3">
      <c r="A144" s="45"/>
      <c r="B144" s="38" t="s">
        <v>70</v>
      </c>
      <c r="C144" s="27" t="s">
        <v>4</v>
      </c>
      <c r="D144" s="93">
        <v>2</v>
      </c>
      <c r="E144" s="153">
        <v>2381992.98</v>
      </c>
      <c r="F144" s="38" t="s">
        <v>74</v>
      </c>
      <c r="G144" s="27" t="s">
        <v>4</v>
      </c>
      <c r="H144" s="135">
        <v>0</v>
      </c>
      <c r="I144" s="136">
        <v>0</v>
      </c>
      <c r="J144" s="135">
        <v>0</v>
      </c>
      <c r="K144" s="137">
        <v>0</v>
      </c>
      <c r="L144" s="138">
        <v>0</v>
      </c>
      <c r="M144" s="139">
        <v>0</v>
      </c>
      <c r="N144" s="138">
        <f t="shared" si="4"/>
        <v>2</v>
      </c>
      <c r="O144" s="137">
        <f t="shared" si="4"/>
        <v>2381992.98</v>
      </c>
    </row>
    <row r="145" spans="1:15" x14ac:dyDescent="0.3">
      <c r="A145" s="45"/>
      <c r="B145" s="38" t="s">
        <v>72</v>
      </c>
      <c r="C145" s="27" t="s">
        <v>4</v>
      </c>
      <c r="D145" s="93">
        <v>112</v>
      </c>
      <c r="E145" s="153">
        <v>83692407.899999976</v>
      </c>
      <c r="F145" s="38" t="s">
        <v>72</v>
      </c>
      <c r="G145" s="27" t="s">
        <v>4</v>
      </c>
      <c r="H145" s="135">
        <v>33</v>
      </c>
      <c r="I145" s="136">
        <v>26792258</v>
      </c>
      <c r="J145" s="135">
        <v>60</v>
      </c>
      <c r="K145" s="142">
        <v>27285168</v>
      </c>
      <c r="L145" s="138">
        <v>93</v>
      </c>
      <c r="M145" s="139">
        <v>54077426</v>
      </c>
      <c r="N145" s="138">
        <f t="shared" si="4"/>
        <v>205</v>
      </c>
      <c r="O145" s="137">
        <f t="shared" si="4"/>
        <v>137769833.89999998</v>
      </c>
    </row>
    <row r="146" spans="1:15" x14ac:dyDescent="0.3">
      <c r="A146" s="46" t="s">
        <v>39</v>
      </c>
      <c r="B146" s="39"/>
      <c r="C146" s="29"/>
      <c r="D146" s="30">
        <v>3475</v>
      </c>
      <c r="E146" s="155">
        <v>121440958.67999996</v>
      </c>
      <c r="F146" s="39"/>
      <c r="G146" s="29"/>
      <c r="H146" s="122">
        <v>1958</v>
      </c>
      <c r="I146" s="123">
        <v>67663093</v>
      </c>
      <c r="J146" s="122">
        <v>1182</v>
      </c>
      <c r="K146" s="89">
        <v>37286837</v>
      </c>
      <c r="L146" s="42">
        <v>3140</v>
      </c>
      <c r="M146" s="140">
        <v>104949930</v>
      </c>
      <c r="N146" s="42">
        <f t="shared" si="4"/>
        <v>6615</v>
      </c>
      <c r="O146" s="89">
        <f t="shared" si="4"/>
        <v>226390888.67999995</v>
      </c>
    </row>
    <row r="147" spans="1:15" x14ac:dyDescent="0.3">
      <c r="A147" s="45" t="s">
        <v>40</v>
      </c>
      <c r="B147" s="38" t="s">
        <v>70</v>
      </c>
      <c r="C147" s="27" t="s">
        <v>3</v>
      </c>
      <c r="D147" s="93">
        <v>49956</v>
      </c>
      <c r="E147" s="153">
        <v>513357224.090002</v>
      </c>
      <c r="F147" s="38" t="s">
        <v>74</v>
      </c>
      <c r="G147" s="27" t="s">
        <v>3</v>
      </c>
      <c r="H147" s="130">
        <v>14637</v>
      </c>
      <c r="I147" s="141">
        <v>306488863</v>
      </c>
      <c r="J147" s="130">
        <v>8955</v>
      </c>
      <c r="K147" s="142">
        <v>75162759</v>
      </c>
      <c r="L147" s="138">
        <v>23592</v>
      </c>
      <c r="M147" s="139">
        <v>381651622</v>
      </c>
      <c r="N147" s="138">
        <f t="shared" si="4"/>
        <v>73548</v>
      </c>
      <c r="O147" s="137">
        <f t="shared" si="4"/>
        <v>895008846.09000206</v>
      </c>
    </row>
    <row r="148" spans="1:15" x14ac:dyDescent="0.3">
      <c r="A148" s="45"/>
      <c r="B148" s="38" t="s">
        <v>70</v>
      </c>
      <c r="C148" s="27" t="s">
        <v>4</v>
      </c>
      <c r="D148" s="93">
        <v>23</v>
      </c>
      <c r="E148" s="153">
        <v>30043403.910000004</v>
      </c>
      <c r="F148" s="38" t="s">
        <v>74</v>
      </c>
      <c r="G148" s="27" t="s">
        <v>4</v>
      </c>
      <c r="H148" s="135">
        <v>3</v>
      </c>
      <c r="I148" s="136">
        <v>4959085</v>
      </c>
      <c r="J148" s="31">
        <v>2</v>
      </c>
      <c r="K148" s="142">
        <v>1837958</v>
      </c>
      <c r="L148" s="138">
        <v>5</v>
      </c>
      <c r="M148" s="139">
        <v>6797043</v>
      </c>
      <c r="N148" s="138">
        <f t="shared" si="4"/>
        <v>28</v>
      </c>
      <c r="O148" s="137">
        <f t="shared" si="4"/>
        <v>36840446.910000004</v>
      </c>
    </row>
    <row r="149" spans="1:15" x14ac:dyDescent="0.3">
      <c r="A149" s="45"/>
      <c r="B149" s="38" t="s">
        <v>72</v>
      </c>
      <c r="C149" s="27" t="s">
        <v>4</v>
      </c>
      <c r="D149" s="93">
        <v>550</v>
      </c>
      <c r="E149" s="153">
        <v>705688752.46999824</v>
      </c>
      <c r="F149" s="38" t="s">
        <v>72</v>
      </c>
      <c r="G149" s="27" t="s">
        <v>4</v>
      </c>
      <c r="H149" s="135">
        <v>162</v>
      </c>
      <c r="I149" s="136">
        <v>201431222.33000007</v>
      </c>
      <c r="J149" s="130">
        <v>287</v>
      </c>
      <c r="K149" s="142">
        <v>193884183.86000001</v>
      </c>
      <c r="L149" s="138">
        <v>449</v>
      </c>
      <c r="M149" s="139">
        <v>395315406.19000006</v>
      </c>
      <c r="N149" s="138">
        <f t="shared" si="4"/>
        <v>999</v>
      </c>
      <c r="O149" s="137">
        <f t="shared" si="4"/>
        <v>1101004158.6599984</v>
      </c>
    </row>
    <row r="150" spans="1:15" x14ac:dyDescent="0.3">
      <c r="A150" s="46" t="s">
        <v>40</v>
      </c>
      <c r="B150" s="39"/>
      <c r="C150" s="29"/>
      <c r="D150" s="30">
        <v>50529</v>
      </c>
      <c r="E150" s="155">
        <v>1249089380.4700003</v>
      </c>
      <c r="F150" s="39"/>
      <c r="G150" s="29"/>
      <c r="H150" s="122">
        <v>14802</v>
      </c>
      <c r="I150" s="123">
        <v>512879170.33000004</v>
      </c>
      <c r="J150" s="122">
        <v>9244</v>
      </c>
      <c r="K150" s="89">
        <v>270884900.86000001</v>
      </c>
      <c r="L150" s="42">
        <v>24046</v>
      </c>
      <c r="M150" s="140">
        <v>783764071.19000006</v>
      </c>
      <c r="N150" s="42">
        <f t="shared" si="4"/>
        <v>74575</v>
      </c>
      <c r="O150" s="89">
        <f t="shared" si="4"/>
        <v>2032853451.6600003</v>
      </c>
    </row>
    <row r="151" spans="1:15" x14ac:dyDescent="0.3">
      <c r="A151" s="45" t="s">
        <v>41</v>
      </c>
      <c r="B151" s="38" t="s">
        <v>70</v>
      </c>
      <c r="C151" s="27" t="s">
        <v>3</v>
      </c>
      <c r="D151" s="93">
        <v>32630</v>
      </c>
      <c r="E151" s="153">
        <v>335240963.48000038</v>
      </c>
      <c r="F151" s="38" t="s">
        <v>74</v>
      </c>
      <c r="G151" s="27" t="s">
        <v>3</v>
      </c>
      <c r="H151" s="130">
        <v>5134</v>
      </c>
      <c r="I151" s="141">
        <v>107887722</v>
      </c>
      <c r="J151" s="130">
        <v>5783</v>
      </c>
      <c r="K151" s="142">
        <v>53052813</v>
      </c>
      <c r="L151" s="138">
        <v>10917</v>
      </c>
      <c r="M151" s="139">
        <v>160940535</v>
      </c>
      <c r="N151" s="138">
        <f t="shared" si="4"/>
        <v>43547</v>
      </c>
      <c r="O151" s="137">
        <f t="shared" si="4"/>
        <v>496181498.48000038</v>
      </c>
    </row>
    <row r="152" spans="1:15" x14ac:dyDescent="0.3">
      <c r="A152" s="45"/>
      <c r="B152" s="38" t="s">
        <v>70</v>
      </c>
      <c r="C152" s="27" t="s">
        <v>4</v>
      </c>
      <c r="D152" s="93">
        <v>8</v>
      </c>
      <c r="E152" s="153">
        <v>11181204.209999999</v>
      </c>
      <c r="F152" s="38" t="s">
        <v>74</v>
      </c>
      <c r="G152" s="27" t="s">
        <v>4</v>
      </c>
      <c r="H152" s="135">
        <v>0</v>
      </c>
      <c r="I152" s="136">
        <v>0</v>
      </c>
      <c r="J152" s="135">
        <v>0</v>
      </c>
      <c r="K152" s="137">
        <v>0</v>
      </c>
      <c r="L152" s="138">
        <v>0</v>
      </c>
      <c r="M152" s="139">
        <v>0</v>
      </c>
      <c r="N152" s="138">
        <f t="shared" si="4"/>
        <v>8</v>
      </c>
      <c r="O152" s="137">
        <f t="shared" si="4"/>
        <v>11181204.209999999</v>
      </c>
    </row>
    <row r="153" spans="1:15" x14ac:dyDescent="0.3">
      <c r="A153" s="45"/>
      <c r="B153" s="38" t="s">
        <v>72</v>
      </c>
      <c r="C153" s="27" t="s">
        <v>4</v>
      </c>
      <c r="D153" s="93">
        <v>301</v>
      </c>
      <c r="E153" s="153">
        <v>372264225.00999862</v>
      </c>
      <c r="F153" s="38" t="s">
        <v>72</v>
      </c>
      <c r="G153" s="27" t="s">
        <v>4</v>
      </c>
      <c r="H153" s="130">
        <v>81</v>
      </c>
      <c r="I153" s="141">
        <v>60576852.179999977</v>
      </c>
      <c r="J153" s="130">
        <v>184</v>
      </c>
      <c r="K153" s="142">
        <v>79037047.980000004</v>
      </c>
      <c r="L153" s="138">
        <v>265</v>
      </c>
      <c r="M153" s="139">
        <v>139613900.15999997</v>
      </c>
      <c r="N153" s="138">
        <f t="shared" si="4"/>
        <v>566</v>
      </c>
      <c r="O153" s="137">
        <f t="shared" si="4"/>
        <v>511878125.16999859</v>
      </c>
    </row>
    <row r="154" spans="1:15" x14ac:dyDescent="0.3">
      <c r="A154" s="46" t="s">
        <v>41</v>
      </c>
      <c r="B154" s="39"/>
      <c r="C154" s="29"/>
      <c r="D154" s="30">
        <v>32939</v>
      </c>
      <c r="E154" s="155">
        <v>718686392.69999897</v>
      </c>
      <c r="F154" s="39"/>
      <c r="G154" s="29"/>
      <c r="H154" s="122">
        <v>5215</v>
      </c>
      <c r="I154" s="123">
        <v>168464574.17999998</v>
      </c>
      <c r="J154" s="122">
        <v>5967</v>
      </c>
      <c r="K154" s="89">
        <v>132089860.98</v>
      </c>
      <c r="L154" s="42">
        <v>11182</v>
      </c>
      <c r="M154" s="140">
        <v>300554435.15999997</v>
      </c>
      <c r="N154" s="42">
        <f t="shared" si="4"/>
        <v>44121</v>
      </c>
      <c r="O154" s="89">
        <f t="shared" si="4"/>
        <v>1019240827.8599989</v>
      </c>
    </row>
    <row r="155" spans="1:15" x14ac:dyDescent="0.3">
      <c r="A155" s="45" t="s">
        <v>42</v>
      </c>
      <c r="B155" s="38" t="s">
        <v>70</v>
      </c>
      <c r="C155" s="27" t="s">
        <v>3</v>
      </c>
      <c r="D155" s="93">
        <v>3465</v>
      </c>
      <c r="E155" s="153">
        <v>34013045.229999989</v>
      </c>
      <c r="F155" s="38" t="s">
        <v>74</v>
      </c>
      <c r="G155" s="27" t="s">
        <v>3</v>
      </c>
      <c r="H155" s="135">
        <v>194</v>
      </c>
      <c r="I155" s="141">
        <v>3860429</v>
      </c>
      <c r="J155" s="135">
        <v>144</v>
      </c>
      <c r="K155" s="142">
        <v>1161686</v>
      </c>
      <c r="L155" s="138">
        <v>338</v>
      </c>
      <c r="M155" s="139">
        <v>5022115</v>
      </c>
      <c r="N155" s="138">
        <f t="shared" si="4"/>
        <v>3803</v>
      </c>
      <c r="O155" s="137">
        <f t="shared" si="4"/>
        <v>39035160.229999989</v>
      </c>
    </row>
    <row r="156" spans="1:15" x14ac:dyDescent="0.3">
      <c r="A156" s="45"/>
      <c r="B156" s="38" t="s">
        <v>70</v>
      </c>
      <c r="C156" s="27" t="s">
        <v>4</v>
      </c>
      <c r="D156" s="93">
        <v>26</v>
      </c>
      <c r="E156" s="153">
        <v>3493712.03</v>
      </c>
      <c r="F156" s="38" t="s">
        <v>74</v>
      </c>
      <c r="G156" s="27" t="s">
        <v>4</v>
      </c>
      <c r="H156" s="135">
        <v>0</v>
      </c>
      <c r="I156" s="136">
        <v>0</v>
      </c>
      <c r="J156" s="135">
        <v>0</v>
      </c>
      <c r="K156" s="137">
        <v>0</v>
      </c>
      <c r="L156" s="138">
        <v>0</v>
      </c>
      <c r="M156" s="139">
        <v>0</v>
      </c>
      <c r="N156" s="138">
        <f t="shared" si="4"/>
        <v>26</v>
      </c>
      <c r="O156" s="137">
        <f t="shared" si="4"/>
        <v>3493712.03</v>
      </c>
    </row>
    <row r="157" spans="1:15" x14ac:dyDescent="0.3">
      <c r="A157" s="45"/>
      <c r="B157" s="38" t="s">
        <v>72</v>
      </c>
      <c r="C157" s="27" t="s">
        <v>4</v>
      </c>
      <c r="D157" s="93">
        <v>67</v>
      </c>
      <c r="E157" s="153">
        <v>49177637.709999993</v>
      </c>
      <c r="F157" s="38" t="s">
        <v>72</v>
      </c>
      <c r="G157" s="27" t="s">
        <v>4</v>
      </c>
      <c r="H157" s="135">
        <v>20</v>
      </c>
      <c r="I157" s="136">
        <v>8250394.9000000013</v>
      </c>
      <c r="J157" s="135">
        <v>41</v>
      </c>
      <c r="K157" s="137">
        <v>9114784.370000001</v>
      </c>
      <c r="L157" s="138">
        <v>61</v>
      </c>
      <c r="M157" s="139">
        <v>17365179.270000003</v>
      </c>
      <c r="N157" s="138">
        <f t="shared" si="4"/>
        <v>128</v>
      </c>
      <c r="O157" s="137">
        <f t="shared" si="4"/>
        <v>66542816.979999997</v>
      </c>
    </row>
    <row r="158" spans="1:15" x14ac:dyDescent="0.3">
      <c r="A158" s="46" t="s">
        <v>42</v>
      </c>
      <c r="B158" s="39"/>
      <c r="C158" s="29"/>
      <c r="D158" s="30">
        <v>3558</v>
      </c>
      <c r="E158" s="155">
        <v>86684394.969999984</v>
      </c>
      <c r="F158" s="39"/>
      <c r="G158" s="29"/>
      <c r="H158" s="122">
        <v>214</v>
      </c>
      <c r="I158" s="123">
        <v>12110823.900000002</v>
      </c>
      <c r="J158" s="122">
        <v>185</v>
      </c>
      <c r="K158" s="89">
        <v>10276470.370000001</v>
      </c>
      <c r="L158" s="42">
        <v>399</v>
      </c>
      <c r="M158" s="140">
        <v>22387294.270000003</v>
      </c>
      <c r="N158" s="42">
        <f t="shared" si="4"/>
        <v>3957</v>
      </c>
      <c r="O158" s="89">
        <f t="shared" si="4"/>
        <v>109071689.23999998</v>
      </c>
    </row>
    <row r="159" spans="1:15" ht="15" customHeight="1" x14ac:dyDescent="0.3">
      <c r="A159" s="49" t="s">
        <v>43</v>
      </c>
      <c r="B159" s="38" t="s">
        <v>70</v>
      </c>
      <c r="C159" s="27" t="s">
        <v>3</v>
      </c>
      <c r="D159" s="28">
        <v>0</v>
      </c>
      <c r="E159" s="154">
        <v>0</v>
      </c>
      <c r="F159" s="38" t="s">
        <v>74</v>
      </c>
      <c r="G159" s="27" t="s">
        <v>3</v>
      </c>
      <c r="H159" s="135">
        <v>17</v>
      </c>
      <c r="I159" s="136">
        <v>361250</v>
      </c>
      <c r="J159" s="135">
        <v>0</v>
      </c>
      <c r="K159" s="137">
        <v>0</v>
      </c>
      <c r="L159" s="138">
        <v>17</v>
      </c>
      <c r="M159" s="139">
        <v>361250</v>
      </c>
      <c r="N159" s="138">
        <f t="shared" ref="N159:N162" si="5">+L159+D159</f>
        <v>17</v>
      </c>
      <c r="O159" s="137">
        <f t="shared" ref="O159:O162" si="6">+M159+E159</f>
        <v>361250</v>
      </c>
    </row>
    <row r="160" spans="1:15" x14ac:dyDescent="0.3">
      <c r="A160" s="45"/>
      <c r="B160" s="38" t="s">
        <v>70</v>
      </c>
      <c r="C160" s="27" t="s">
        <v>4</v>
      </c>
      <c r="D160" s="28">
        <v>0</v>
      </c>
      <c r="E160" s="154">
        <v>0</v>
      </c>
      <c r="F160" s="38" t="s">
        <v>74</v>
      </c>
      <c r="G160" s="27" t="s">
        <v>4</v>
      </c>
      <c r="H160" s="135">
        <v>1</v>
      </c>
      <c r="I160" s="136">
        <v>1403047.7</v>
      </c>
      <c r="J160" s="135">
        <v>0</v>
      </c>
      <c r="K160" s="137">
        <v>0</v>
      </c>
      <c r="L160" s="138">
        <v>1</v>
      </c>
      <c r="M160" s="139">
        <v>1403047.7</v>
      </c>
      <c r="N160" s="138">
        <f t="shared" si="5"/>
        <v>1</v>
      </c>
      <c r="O160" s="137">
        <f t="shared" si="6"/>
        <v>1403047.7</v>
      </c>
    </row>
    <row r="161" spans="1:15" x14ac:dyDescent="0.3">
      <c r="A161" s="45"/>
      <c r="B161" s="38" t="s">
        <v>72</v>
      </c>
      <c r="C161" s="27" t="s">
        <v>4</v>
      </c>
      <c r="D161" s="28">
        <v>0</v>
      </c>
      <c r="E161" s="154">
        <v>0</v>
      </c>
      <c r="F161" s="38" t="s">
        <v>72</v>
      </c>
      <c r="G161" s="27" t="s">
        <v>4</v>
      </c>
      <c r="H161" s="135">
        <v>0</v>
      </c>
      <c r="I161" s="136">
        <v>0</v>
      </c>
      <c r="J161" s="135">
        <v>0</v>
      </c>
      <c r="K161" s="137">
        <v>0</v>
      </c>
      <c r="L161" s="138">
        <v>0</v>
      </c>
      <c r="M161" s="139">
        <v>0</v>
      </c>
      <c r="N161" s="138">
        <f t="shared" si="5"/>
        <v>0</v>
      </c>
      <c r="O161" s="137">
        <f t="shared" si="6"/>
        <v>0</v>
      </c>
    </row>
    <row r="162" spans="1:15" ht="15" customHeight="1" x14ac:dyDescent="0.3">
      <c r="A162" s="50" t="s">
        <v>43</v>
      </c>
      <c r="B162" s="39"/>
      <c r="C162" s="29"/>
      <c r="D162" s="30">
        <v>0</v>
      </c>
      <c r="E162" s="155">
        <v>0</v>
      </c>
      <c r="F162" s="39"/>
      <c r="G162" s="29"/>
      <c r="H162" s="122">
        <v>18</v>
      </c>
      <c r="I162" s="123">
        <v>1764297.7</v>
      </c>
      <c r="J162" s="122">
        <v>0</v>
      </c>
      <c r="K162" s="89">
        <v>0</v>
      </c>
      <c r="L162" s="42">
        <v>18</v>
      </c>
      <c r="M162" s="140">
        <v>1764297.7</v>
      </c>
      <c r="N162" s="42">
        <f t="shared" si="5"/>
        <v>18</v>
      </c>
      <c r="O162" s="89">
        <f t="shared" si="6"/>
        <v>1764297.7</v>
      </c>
    </row>
    <row r="163" spans="1:15" x14ac:dyDescent="0.3">
      <c r="A163" s="45" t="s">
        <v>44</v>
      </c>
      <c r="B163" s="38" t="s">
        <v>70</v>
      </c>
      <c r="C163" s="27" t="s">
        <v>3</v>
      </c>
      <c r="D163" s="93">
        <v>40120</v>
      </c>
      <c r="E163" s="153">
        <v>397982728.95000142</v>
      </c>
      <c r="F163" s="38" t="s">
        <v>74</v>
      </c>
      <c r="G163" s="27" t="s">
        <v>3</v>
      </c>
      <c r="H163" s="130">
        <v>7063</v>
      </c>
      <c r="I163" s="141">
        <v>148006344</v>
      </c>
      <c r="J163" s="130">
        <v>8046</v>
      </c>
      <c r="K163" s="142">
        <v>73734777</v>
      </c>
      <c r="L163" s="138">
        <v>15109</v>
      </c>
      <c r="M163" s="139">
        <v>221741121</v>
      </c>
      <c r="N163" s="138">
        <f t="shared" si="4"/>
        <v>55229</v>
      </c>
      <c r="O163" s="137">
        <f t="shared" si="4"/>
        <v>619723849.95000148</v>
      </c>
    </row>
    <row r="164" spans="1:15" x14ac:dyDescent="0.3">
      <c r="A164" s="45"/>
      <c r="B164" s="38" t="s">
        <v>70</v>
      </c>
      <c r="C164" s="27" t="s">
        <v>4</v>
      </c>
      <c r="D164" s="93">
        <v>12</v>
      </c>
      <c r="E164" s="153">
        <v>9665348.6699999999</v>
      </c>
      <c r="F164" s="38" t="s">
        <v>74</v>
      </c>
      <c r="G164" s="27" t="s">
        <v>4</v>
      </c>
      <c r="H164" s="135">
        <v>8</v>
      </c>
      <c r="I164" s="136">
        <v>14528566.300000001</v>
      </c>
      <c r="J164" s="130">
        <v>20</v>
      </c>
      <c r="K164" s="142">
        <v>19595797.249999996</v>
      </c>
      <c r="L164" s="138">
        <v>28</v>
      </c>
      <c r="M164" s="139">
        <v>34124363.549999997</v>
      </c>
      <c r="N164" s="138">
        <f t="shared" si="4"/>
        <v>40</v>
      </c>
      <c r="O164" s="137">
        <f t="shared" si="4"/>
        <v>43789712.219999999</v>
      </c>
    </row>
    <row r="165" spans="1:15" x14ac:dyDescent="0.3">
      <c r="A165" s="45"/>
      <c r="B165" s="38" t="s">
        <v>72</v>
      </c>
      <c r="C165" s="27" t="s">
        <v>4</v>
      </c>
      <c r="D165" s="93">
        <v>503</v>
      </c>
      <c r="E165" s="153">
        <v>633824160.97999871</v>
      </c>
      <c r="F165" s="38" t="s">
        <v>72</v>
      </c>
      <c r="G165" s="27" t="s">
        <v>4</v>
      </c>
      <c r="H165" s="135">
        <v>150</v>
      </c>
      <c r="I165" s="136">
        <v>80311133.340000004</v>
      </c>
      <c r="J165" s="130">
        <v>387</v>
      </c>
      <c r="K165" s="142">
        <v>111654049.40999991</v>
      </c>
      <c r="L165" s="138">
        <v>537</v>
      </c>
      <c r="M165" s="139">
        <v>191965182.74999991</v>
      </c>
      <c r="N165" s="138">
        <f t="shared" si="4"/>
        <v>1040</v>
      </c>
      <c r="O165" s="137">
        <f t="shared" si="4"/>
        <v>825789343.72999859</v>
      </c>
    </row>
    <row r="166" spans="1:15" x14ac:dyDescent="0.3">
      <c r="A166" s="46" t="s">
        <v>44</v>
      </c>
      <c r="B166" s="39"/>
      <c r="C166" s="29"/>
      <c r="D166" s="30">
        <v>40635</v>
      </c>
      <c r="E166" s="155">
        <v>1041472238.6000001</v>
      </c>
      <c r="F166" s="39"/>
      <c r="G166" s="29"/>
      <c r="H166" s="122">
        <v>7221</v>
      </c>
      <c r="I166" s="123">
        <v>242846043.64000002</v>
      </c>
      <c r="J166" s="122">
        <v>8453</v>
      </c>
      <c r="K166" s="89">
        <v>204984623.65999991</v>
      </c>
      <c r="L166" s="42">
        <v>15674</v>
      </c>
      <c r="M166" s="140">
        <v>447830667.29999995</v>
      </c>
      <c r="N166" s="42">
        <f t="shared" si="4"/>
        <v>56309</v>
      </c>
      <c r="O166" s="89">
        <f t="shared" si="4"/>
        <v>1489302905.9000001</v>
      </c>
    </row>
    <row r="167" spans="1:15" x14ac:dyDescent="0.3">
      <c r="A167" s="45" t="s">
        <v>45</v>
      </c>
      <c r="B167" s="38" t="s">
        <v>70</v>
      </c>
      <c r="C167" s="27" t="s">
        <v>3</v>
      </c>
      <c r="D167" s="93">
        <v>8072</v>
      </c>
      <c r="E167" s="153">
        <v>82308160.799999982</v>
      </c>
      <c r="F167" s="38" t="s">
        <v>74</v>
      </c>
      <c r="G167" s="27" t="s">
        <v>3</v>
      </c>
      <c r="H167" s="130">
        <v>2676</v>
      </c>
      <c r="I167" s="141">
        <v>55958337.010000005</v>
      </c>
      <c r="J167" s="130">
        <v>2490</v>
      </c>
      <c r="K167" s="142">
        <v>22964170</v>
      </c>
      <c r="L167" s="138">
        <v>5166</v>
      </c>
      <c r="M167" s="139">
        <v>78922507.010000005</v>
      </c>
      <c r="N167" s="138">
        <f t="shared" si="4"/>
        <v>13238</v>
      </c>
      <c r="O167" s="137">
        <f t="shared" si="4"/>
        <v>161230667.81</v>
      </c>
    </row>
    <row r="168" spans="1:15" x14ac:dyDescent="0.3">
      <c r="A168" s="45"/>
      <c r="B168" s="38" t="s">
        <v>70</v>
      </c>
      <c r="C168" s="27" t="s">
        <v>4</v>
      </c>
      <c r="D168" s="93">
        <v>25</v>
      </c>
      <c r="E168" s="153">
        <v>19612268.039999999</v>
      </c>
      <c r="F168" s="38" t="s">
        <v>74</v>
      </c>
      <c r="G168" s="27" t="s">
        <v>4</v>
      </c>
      <c r="H168" s="135">
        <v>3</v>
      </c>
      <c r="I168" s="136">
        <v>1375208.76</v>
      </c>
      <c r="J168" s="135">
        <v>0</v>
      </c>
      <c r="K168" s="137">
        <v>0</v>
      </c>
      <c r="L168" s="138">
        <v>3</v>
      </c>
      <c r="M168" s="139">
        <v>1375208.76</v>
      </c>
      <c r="N168" s="138">
        <f t="shared" si="4"/>
        <v>28</v>
      </c>
      <c r="O168" s="137">
        <f t="shared" si="4"/>
        <v>20987476.800000001</v>
      </c>
    </row>
    <row r="169" spans="1:15" x14ac:dyDescent="0.3">
      <c r="A169" s="45"/>
      <c r="B169" s="38" t="s">
        <v>72</v>
      </c>
      <c r="C169" s="27" t="s">
        <v>4</v>
      </c>
      <c r="D169" s="93">
        <v>307</v>
      </c>
      <c r="E169" s="153">
        <v>259954176.11999986</v>
      </c>
      <c r="F169" s="38" t="s">
        <v>72</v>
      </c>
      <c r="G169" s="27" t="s">
        <v>4</v>
      </c>
      <c r="H169" s="135">
        <v>87</v>
      </c>
      <c r="I169" s="136">
        <v>53503607.939999983</v>
      </c>
      <c r="J169" s="130">
        <v>196</v>
      </c>
      <c r="K169" s="142">
        <v>65864357.309999965</v>
      </c>
      <c r="L169" s="138">
        <v>283</v>
      </c>
      <c r="M169" s="139">
        <v>119367965.24999994</v>
      </c>
      <c r="N169" s="138">
        <f t="shared" si="4"/>
        <v>590</v>
      </c>
      <c r="O169" s="137">
        <f t="shared" si="4"/>
        <v>379322141.36999977</v>
      </c>
    </row>
    <row r="170" spans="1:15" x14ac:dyDescent="0.3">
      <c r="A170" s="46" t="s">
        <v>45</v>
      </c>
      <c r="B170" s="39"/>
      <c r="C170" s="29"/>
      <c r="D170" s="30">
        <v>8404</v>
      </c>
      <c r="E170" s="155">
        <v>361874604.9599998</v>
      </c>
      <c r="F170" s="39"/>
      <c r="G170" s="29"/>
      <c r="H170" s="122">
        <v>2766</v>
      </c>
      <c r="I170" s="123">
        <v>110837153.70999998</v>
      </c>
      <c r="J170" s="122">
        <v>2686</v>
      </c>
      <c r="K170" s="89">
        <v>88828527.309999973</v>
      </c>
      <c r="L170" s="42">
        <v>5452</v>
      </c>
      <c r="M170" s="140">
        <v>199665681.01999995</v>
      </c>
      <c r="N170" s="42">
        <f t="shared" si="4"/>
        <v>13856</v>
      </c>
      <c r="O170" s="89">
        <f t="shared" si="4"/>
        <v>561540285.97999978</v>
      </c>
    </row>
    <row r="171" spans="1:15" x14ac:dyDescent="0.3">
      <c r="A171" s="45" t="s">
        <v>46</v>
      </c>
      <c r="B171" s="38" t="s">
        <v>70</v>
      </c>
      <c r="C171" s="27" t="s">
        <v>3</v>
      </c>
      <c r="D171" s="93">
        <v>14022</v>
      </c>
      <c r="E171" s="153">
        <v>134276250.16000018</v>
      </c>
      <c r="F171" s="38" t="s">
        <v>74</v>
      </c>
      <c r="G171" s="27" t="s">
        <v>3</v>
      </c>
      <c r="H171" s="130">
        <v>2475</v>
      </c>
      <c r="I171" s="141">
        <v>52126272</v>
      </c>
      <c r="J171" s="130">
        <v>2812</v>
      </c>
      <c r="K171" s="142">
        <v>27592439</v>
      </c>
      <c r="L171" s="138">
        <v>5287</v>
      </c>
      <c r="M171" s="139">
        <v>79718711</v>
      </c>
      <c r="N171" s="138">
        <f t="shared" si="4"/>
        <v>19309</v>
      </c>
      <c r="O171" s="137">
        <f t="shared" si="4"/>
        <v>213994961.16000018</v>
      </c>
    </row>
    <row r="172" spans="1:15" x14ac:dyDescent="0.3">
      <c r="A172" s="45"/>
      <c r="B172" s="38" t="s">
        <v>70</v>
      </c>
      <c r="C172" s="27" t="s">
        <v>4</v>
      </c>
      <c r="D172" s="93">
        <v>5</v>
      </c>
      <c r="E172" s="153">
        <v>6493685.8000000007</v>
      </c>
      <c r="F172" s="38" t="s">
        <v>74</v>
      </c>
      <c r="G172" s="27" t="s">
        <v>4</v>
      </c>
      <c r="H172" s="135">
        <v>1</v>
      </c>
      <c r="I172" s="136">
        <v>531899.97</v>
      </c>
      <c r="J172" s="135">
        <v>0</v>
      </c>
      <c r="K172" s="137">
        <v>0</v>
      </c>
      <c r="L172" s="138">
        <v>1</v>
      </c>
      <c r="M172" s="139">
        <v>531899.97</v>
      </c>
      <c r="N172" s="138">
        <f t="shared" si="4"/>
        <v>6</v>
      </c>
      <c r="O172" s="137">
        <f t="shared" si="4"/>
        <v>7025585.7700000005</v>
      </c>
    </row>
    <row r="173" spans="1:15" x14ac:dyDescent="0.3">
      <c r="A173" s="45"/>
      <c r="B173" s="38" t="s">
        <v>72</v>
      </c>
      <c r="C173" s="27" t="s">
        <v>4</v>
      </c>
      <c r="D173" s="93">
        <v>153</v>
      </c>
      <c r="E173" s="153">
        <v>155244778.74000001</v>
      </c>
      <c r="F173" s="38" t="s">
        <v>72</v>
      </c>
      <c r="G173" s="27" t="s">
        <v>4</v>
      </c>
      <c r="H173" s="135">
        <v>45</v>
      </c>
      <c r="I173" s="141">
        <v>29189233.460000005</v>
      </c>
      <c r="J173" s="130">
        <v>108</v>
      </c>
      <c r="K173" s="142">
        <v>40697532.549999967</v>
      </c>
      <c r="L173" s="138">
        <v>153</v>
      </c>
      <c r="M173" s="139">
        <v>69886766.009999976</v>
      </c>
      <c r="N173" s="138">
        <f t="shared" si="4"/>
        <v>306</v>
      </c>
      <c r="O173" s="137">
        <f t="shared" si="4"/>
        <v>225131544.75</v>
      </c>
    </row>
    <row r="174" spans="1:15" x14ac:dyDescent="0.3">
      <c r="A174" s="46" t="s">
        <v>46</v>
      </c>
      <c r="B174" s="39"/>
      <c r="C174" s="29"/>
      <c r="D174" s="30">
        <v>14180</v>
      </c>
      <c r="E174" s="155">
        <v>296014714.70000017</v>
      </c>
      <c r="F174" s="39"/>
      <c r="G174" s="29"/>
      <c r="H174" s="122">
        <v>2521</v>
      </c>
      <c r="I174" s="123">
        <v>81847405.430000007</v>
      </c>
      <c r="J174" s="122">
        <v>2920</v>
      </c>
      <c r="K174" s="89">
        <v>68289971.549999967</v>
      </c>
      <c r="L174" s="42">
        <v>5441</v>
      </c>
      <c r="M174" s="140">
        <v>150137376.97999996</v>
      </c>
      <c r="N174" s="42">
        <f t="shared" si="4"/>
        <v>19621</v>
      </c>
      <c r="O174" s="89">
        <f t="shared" si="4"/>
        <v>446152091.68000013</v>
      </c>
    </row>
    <row r="175" spans="1:15" x14ac:dyDescent="0.3">
      <c r="A175" s="47" t="s">
        <v>47</v>
      </c>
      <c r="B175" s="38" t="s">
        <v>70</v>
      </c>
      <c r="C175" s="27" t="s">
        <v>3</v>
      </c>
      <c r="D175" s="93">
        <v>13</v>
      </c>
      <c r="E175" s="153">
        <v>144761.19</v>
      </c>
      <c r="F175" s="38" t="s">
        <v>74</v>
      </c>
      <c r="G175" s="27" t="s">
        <v>3</v>
      </c>
      <c r="H175" s="135">
        <v>0</v>
      </c>
      <c r="I175" s="136">
        <v>0</v>
      </c>
      <c r="J175" s="135">
        <v>0</v>
      </c>
      <c r="K175" s="137">
        <v>0</v>
      </c>
      <c r="L175" s="138">
        <v>0</v>
      </c>
      <c r="M175" s="139">
        <v>0</v>
      </c>
      <c r="N175" s="138">
        <f t="shared" si="4"/>
        <v>13</v>
      </c>
      <c r="O175" s="137">
        <f t="shared" si="4"/>
        <v>144761.19</v>
      </c>
    </row>
    <row r="176" spans="1:15" x14ac:dyDescent="0.3">
      <c r="A176" s="48"/>
      <c r="B176" s="38" t="s">
        <v>70</v>
      </c>
      <c r="C176" s="27" t="s">
        <v>4</v>
      </c>
      <c r="D176" s="28">
        <v>0</v>
      </c>
      <c r="E176" s="154">
        <v>0</v>
      </c>
      <c r="F176" s="38" t="s">
        <v>74</v>
      </c>
      <c r="G176" s="27" t="s">
        <v>4</v>
      </c>
      <c r="H176" s="135">
        <v>0</v>
      </c>
      <c r="I176" s="136">
        <v>0</v>
      </c>
      <c r="J176" s="135">
        <v>0</v>
      </c>
      <c r="K176" s="137">
        <v>0</v>
      </c>
      <c r="L176" s="138">
        <v>0</v>
      </c>
      <c r="M176" s="139">
        <v>0</v>
      </c>
      <c r="N176" s="138">
        <f t="shared" si="4"/>
        <v>0</v>
      </c>
      <c r="O176" s="137">
        <f t="shared" si="4"/>
        <v>0</v>
      </c>
    </row>
    <row r="177" spans="1:15" x14ac:dyDescent="0.3">
      <c r="A177" s="48"/>
      <c r="B177" s="38" t="s">
        <v>72</v>
      </c>
      <c r="C177" s="27" t="s">
        <v>4</v>
      </c>
      <c r="D177" s="28">
        <v>0</v>
      </c>
      <c r="E177" s="154">
        <v>0</v>
      </c>
      <c r="F177" s="38" t="s">
        <v>72</v>
      </c>
      <c r="G177" s="27" t="s">
        <v>4</v>
      </c>
      <c r="H177" s="135">
        <v>0</v>
      </c>
      <c r="I177" s="136">
        <v>0</v>
      </c>
      <c r="J177" s="135">
        <v>0</v>
      </c>
      <c r="K177" s="137">
        <v>0</v>
      </c>
      <c r="L177" s="138">
        <v>0</v>
      </c>
      <c r="M177" s="139">
        <v>0</v>
      </c>
      <c r="N177" s="138">
        <f t="shared" si="4"/>
        <v>0</v>
      </c>
      <c r="O177" s="137">
        <f t="shared" si="4"/>
        <v>0</v>
      </c>
    </row>
    <row r="178" spans="1:15" x14ac:dyDescent="0.3">
      <c r="A178" s="46" t="s">
        <v>47</v>
      </c>
      <c r="B178" s="39"/>
      <c r="C178" s="29"/>
      <c r="D178" s="30">
        <v>13</v>
      </c>
      <c r="E178" s="155">
        <v>144761.19</v>
      </c>
      <c r="F178" s="39"/>
      <c r="G178" s="29"/>
      <c r="H178" s="122">
        <v>0</v>
      </c>
      <c r="I178" s="123">
        <v>0</v>
      </c>
      <c r="J178" s="122">
        <v>0</v>
      </c>
      <c r="K178" s="89">
        <v>0</v>
      </c>
      <c r="L178" s="42">
        <v>0</v>
      </c>
      <c r="M178" s="140">
        <v>0</v>
      </c>
      <c r="N178" s="42">
        <f t="shared" si="4"/>
        <v>13</v>
      </c>
      <c r="O178" s="89">
        <f t="shared" si="4"/>
        <v>144761.19</v>
      </c>
    </row>
    <row r="179" spans="1:15" x14ac:dyDescent="0.3">
      <c r="A179" s="45" t="s">
        <v>48</v>
      </c>
      <c r="B179" s="38" t="s">
        <v>70</v>
      </c>
      <c r="C179" s="27" t="s">
        <v>3</v>
      </c>
      <c r="D179" s="93">
        <v>49772</v>
      </c>
      <c r="E179" s="153">
        <v>500684262.80999941</v>
      </c>
      <c r="F179" s="38" t="s">
        <v>74</v>
      </c>
      <c r="G179" s="27" t="s">
        <v>3</v>
      </c>
      <c r="H179" s="130">
        <v>6333</v>
      </c>
      <c r="I179" s="141">
        <v>131976788</v>
      </c>
      <c r="J179" s="130">
        <v>6569</v>
      </c>
      <c r="K179" s="142">
        <v>58314047.849999994</v>
      </c>
      <c r="L179" s="138">
        <v>12902</v>
      </c>
      <c r="M179" s="139">
        <v>190290835.84999999</v>
      </c>
      <c r="N179" s="138">
        <f t="shared" si="4"/>
        <v>62674</v>
      </c>
      <c r="O179" s="137">
        <f t="shared" si="4"/>
        <v>690975098.65999937</v>
      </c>
    </row>
    <row r="180" spans="1:15" x14ac:dyDescent="0.3">
      <c r="A180" s="45"/>
      <c r="B180" s="38" t="s">
        <v>70</v>
      </c>
      <c r="C180" s="27" t="s">
        <v>4</v>
      </c>
      <c r="D180" s="93">
        <v>55</v>
      </c>
      <c r="E180" s="153">
        <v>66569105.900000013</v>
      </c>
      <c r="F180" s="38" t="s">
        <v>74</v>
      </c>
      <c r="G180" s="27" t="s">
        <v>4</v>
      </c>
      <c r="H180" s="135">
        <v>6</v>
      </c>
      <c r="I180" s="136">
        <v>13381114.25</v>
      </c>
      <c r="J180" s="130">
        <v>9</v>
      </c>
      <c r="K180" s="142">
        <v>10535068.129999999</v>
      </c>
      <c r="L180" s="138">
        <v>15</v>
      </c>
      <c r="M180" s="139">
        <v>23916182.379999999</v>
      </c>
      <c r="N180" s="138">
        <f t="shared" si="4"/>
        <v>70</v>
      </c>
      <c r="O180" s="137">
        <f t="shared" si="4"/>
        <v>90485288.280000016</v>
      </c>
    </row>
    <row r="181" spans="1:15" x14ac:dyDescent="0.3">
      <c r="A181" s="45"/>
      <c r="B181" s="38" t="s">
        <v>72</v>
      </c>
      <c r="C181" s="27" t="s">
        <v>4</v>
      </c>
      <c r="D181" s="93">
        <v>481</v>
      </c>
      <c r="E181" s="153">
        <v>644497138.19999909</v>
      </c>
      <c r="F181" s="38" t="s">
        <v>72</v>
      </c>
      <c r="G181" s="27" t="s">
        <v>4</v>
      </c>
      <c r="H181" s="135">
        <v>96</v>
      </c>
      <c r="I181" s="136">
        <v>68383773.36999999</v>
      </c>
      <c r="J181" s="130">
        <v>398</v>
      </c>
      <c r="K181" s="142">
        <v>106627948.99999999</v>
      </c>
      <c r="L181" s="138">
        <v>494</v>
      </c>
      <c r="M181" s="139">
        <v>175011722.36999997</v>
      </c>
      <c r="N181" s="138">
        <f t="shared" si="4"/>
        <v>975</v>
      </c>
      <c r="O181" s="137">
        <f t="shared" si="4"/>
        <v>819508860.5699991</v>
      </c>
    </row>
    <row r="182" spans="1:15" x14ac:dyDescent="0.3">
      <c r="A182" s="46" t="s">
        <v>48</v>
      </c>
      <c r="B182" s="39"/>
      <c r="C182" s="29"/>
      <c r="D182" s="30">
        <v>50308</v>
      </c>
      <c r="E182" s="155">
        <v>1211750506.9099984</v>
      </c>
      <c r="F182" s="39"/>
      <c r="G182" s="29"/>
      <c r="H182" s="122">
        <v>6435</v>
      </c>
      <c r="I182" s="123">
        <v>213741675.62</v>
      </c>
      <c r="J182" s="122">
        <v>6976</v>
      </c>
      <c r="K182" s="89">
        <v>175477064.97999996</v>
      </c>
      <c r="L182" s="42">
        <v>13411</v>
      </c>
      <c r="M182" s="140">
        <v>389218740.59999996</v>
      </c>
      <c r="N182" s="42">
        <f t="shared" si="4"/>
        <v>63719</v>
      </c>
      <c r="O182" s="89">
        <f t="shared" si="4"/>
        <v>1600969247.5099983</v>
      </c>
    </row>
    <row r="183" spans="1:15" x14ac:dyDescent="0.3">
      <c r="A183" s="45" t="s">
        <v>49</v>
      </c>
      <c r="B183" s="38" t="s">
        <v>70</v>
      </c>
      <c r="C183" s="27" t="s">
        <v>3</v>
      </c>
      <c r="D183" s="93">
        <v>969</v>
      </c>
      <c r="E183" s="153">
        <v>10421606.440000005</v>
      </c>
      <c r="F183" s="38" t="s">
        <v>74</v>
      </c>
      <c r="G183" s="27" t="s">
        <v>3</v>
      </c>
      <c r="H183" s="130">
        <v>3048</v>
      </c>
      <c r="I183" s="141">
        <v>64741668</v>
      </c>
      <c r="J183" s="135">
        <v>754</v>
      </c>
      <c r="K183" s="137">
        <v>6574750</v>
      </c>
      <c r="L183" s="138">
        <v>3802</v>
      </c>
      <c r="M183" s="139">
        <v>71316418</v>
      </c>
      <c r="N183" s="138">
        <f t="shared" si="4"/>
        <v>4771</v>
      </c>
      <c r="O183" s="137">
        <f t="shared" si="4"/>
        <v>81738024.439999998</v>
      </c>
    </row>
    <row r="184" spans="1:15" x14ac:dyDescent="0.3">
      <c r="A184" s="45"/>
      <c r="B184" s="38" t="s">
        <v>70</v>
      </c>
      <c r="C184" s="27" t="s">
        <v>4</v>
      </c>
      <c r="D184" s="28">
        <v>0</v>
      </c>
      <c r="E184" s="154">
        <v>0</v>
      </c>
      <c r="F184" s="38" t="s">
        <v>74</v>
      </c>
      <c r="G184" s="27" t="s">
        <v>4</v>
      </c>
      <c r="H184" s="135">
        <v>48</v>
      </c>
      <c r="I184" s="136">
        <v>48571254</v>
      </c>
      <c r="J184" s="135">
        <v>6</v>
      </c>
      <c r="K184" s="137">
        <v>4208307</v>
      </c>
      <c r="L184" s="138">
        <v>54</v>
      </c>
      <c r="M184" s="139">
        <v>52779561</v>
      </c>
      <c r="N184" s="138">
        <f t="shared" si="4"/>
        <v>54</v>
      </c>
      <c r="O184" s="137">
        <f t="shared" si="4"/>
        <v>52779561</v>
      </c>
    </row>
    <row r="185" spans="1:15" x14ac:dyDescent="0.3">
      <c r="A185" s="45"/>
      <c r="B185" s="38" t="s">
        <v>72</v>
      </c>
      <c r="C185" s="27" t="s">
        <v>4</v>
      </c>
      <c r="D185" s="28">
        <v>0</v>
      </c>
      <c r="E185" s="154">
        <v>0</v>
      </c>
      <c r="F185" s="38" t="s">
        <v>72</v>
      </c>
      <c r="G185" s="27" t="s">
        <v>4</v>
      </c>
      <c r="H185" s="135">
        <v>0</v>
      </c>
      <c r="I185" s="136">
        <v>0</v>
      </c>
      <c r="J185" s="135">
        <v>0</v>
      </c>
      <c r="K185" s="137">
        <v>0</v>
      </c>
      <c r="L185" s="138">
        <v>0</v>
      </c>
      <c r="M185" s="139">
        <v>0</v>
      </c>
      <c r="N185" s="138">
        <f t="shared" si="4"/>
        <v>0</v>
      </c>
      <c r="O185" s="137">
        <f t="shared" si="4"/>
        <v>0</v>
      </c>
    </row>
    <row r="186" spans="1:15" x14ac:dyDescent="0.3">
      <c r="A186" s="46" t="s">
        <v>49</v>
      </c>
      <c r="B186" s="39"/>
      <c r="C186" s="29"/>
      <c r="D186" s="30">
        <v>969</v>
      </c>
      <c r="E186" s="155">
        <v>10421606.440000005</v>
      </c>
      <c r="F186" s="39"/>
      <c r="G186" s="29"/>
      <c r="H186" s="122">
        <v>3096</v>
      </c>
      <c r="I186" s="123">
        <v>113312922</v>
      </c>
      <c r="J186" s="122">
        <v>760</v>
      </c>
      <c r="K186" s="89">
        <v>10783057</v>
      </c>
      <c r="L186" s="42">
        <v>3856</v>
      </c>
      <c r="M186" s="140">
        <v>124095979</v>
      </c>
      <c r="N186" s="42">
        <f t="shared" si="4"/>
        <v>4825</v>
      </c>
      <c r="O186" s="89">
        <f t="shared" si="4"/>
        <v>134517585.44</v>
      </c>
    </row>
    <row r="187" spans="1:15" x14ac:dyDescent="0.3">
      <c r="A187" s="45" t="s">
        <v>50</v>
      </c>
      <c r="B187" s="38" t="s">
        <v>70</v>
      </c>
      <c r="C187" s="27" t="s">
        <v>3</v>
      </c>
      <c r="D187" s="93">
        <v>2803</v>
      </c>
      <c r="E187" s="153">
        <v>28760856.379999999</v>
      </c>
      <c r="F187" s="38" t="s">
        <v>74</v>
      </c>
      <c r="G187" s="27" t="s">
        <v>3</v>
      </c>
      <c r="H187" s="130">
        <v>606</v>
      </c>
      <c r="I187" s="141">
        <v>12551682</v>
      </c>
      <c r="J187" s="130">
        <v>645</v>
      </c>
      <c r="K187" s="142">
        <v>5508027</v>
      </c>
      <c r="L187" s="138">
        <v>1251</v>
      </c>
      <c r="M187" s="139">
        <v>18059709</v>
      </c>
      <c r="N187" s="138">
        <f t="shared" si="4"/>
        <v>4054</v>
      </c>
      <c r="O187" s="137">
        <f t="shared" si="4"/>
        <v>46820565.379999995</v>
      </c>
    </row>
    <row r="188" spans="1:15" x14ac:dyDescent="0.3">
      <c r="A188" s="45"/>
      <c r="B188" s="38" t="s">
        <v>70</v>
      </c>
      <c r="C188" s="27" t="s">
        <v>4</v>
      </c>
      <c r="D188" s="93">
        <v>4</v>
      </c>
      <c r="E188" s="153">
        <v>4092585.2599999993</v>
      </c>
      <c r="F188" s="38" t="s">
        <v>74</v>
      </c>
      <c r="G188" s="27" t="s">
        <v>4</v>
      </c>
      <c r="H188" s="135">
        <v>0</v>
      </c>
      <c r="I188" s="136">
        <v>0</v>
      </c>
      <c r="J188" s="135">
        <v>0</v>
      </c>
      <c r="K188" s="137">
        <v>0</v>
      </c>
      <c r="L188" s="138">
        <v>0</v>
      </c>
      <c r="M188" s="139">
        <v>0</v>
      </c>
      <c r="N188" s="138">
        <f t="shared" si="4"/>
        <v>4</v>
      </c>
      <c r="O188" s="137">
        <f t="shared" si="4"/>
        <v>4092585.2599999993</v>
      </c>
    </row>
    <row r="189" spans="1:15" x14ac:dyDescent="0.3">
      <c r="A189" s="45"/>
      <c r="B189" s="38" t="s">
        <v>72</v>
      </c>
      <c r="C189" s="27" t="s">
        <v>4</v>
      </c>
      <c r="D189" s="93">
        <v>30</v>
      </c>
      <c r="E189" s="153">
        <v>39911355.939999975</v>
      </c>
      <c r="F189" s="38" t="s">
        <v>72</v>
      </c>
      <c r="G189" s="27" t="s">
        <v>4</v>
      </c>
      <c r="H189" s="135">
        <v>3</v>
      </c>
      <c r="I189" s="136">
        <v>1801967.0699999998</v>
      </c>
      <c r="J189" s="135">
        <v>22</v>
      </c>
      <c r="K189" s="137">
        <v>14973059.729999999</v>
      </c>
      <c r="L189" s="138">
        <v>25</v>
      </c>
      <c r="M189" s="139">
        <v>16775026.799999999</v>
      </c>
      <c r="N189" s="138">
        <f t="shared" si="4"/>
        <v>55</v>
      </c>
      <c r="O189" s="137">
        <f t="shared" si="4"/>
        <v>56686382.739999972</v>
      </c>
    </row>
    <row r="190" spans="1:15" x14ac:dyDescent="0.3">
      <c r="A190" s="46" t="s">
        <v>50</v>
      </c>
      <c r="B190" s="39"/>
      <c r="C190" s="29"/>
      <c r="D190" s="30">
        <v>2837</v>
      </c>
      <c r="E190" s="155">
        <v>72764797.579999968</v>
      </c>
      <c r="F190" s="39"/>
      <c r="G190" s="29"/>
      <c r="H190" s="122">
        <v>609</v>
      </c>
      <c r="I190" s="123">
        <v>14353649.07</v>
      </c>
      <c r="J190" s="122">
        <v>667</v>
      </c>
      <c r="K190" s="89">
        <v>20481086.729999997</v>
      </c>
      <c r="L190" s="42">
        <v>1276</v>
      </c>
      <c r="M190" s="140">
        <v>34834735.799999997</v>
      </c>
      <c r="N190" s="42">
        <f t="shared" si="4"/>
        <v>4113</v>
      </c>
      <c r="O190" s="89">
        <f t="shared" si="4"/>
        <v>107599533.37999997</v>
      </c>
    </row>
    <row r="191" spans="1:15" x14ac:dyDescent="0.3">
      <c r="A191" s="45" t="s">
        <v>51</v>
      </c>
      <c r="B191" s="38" t="s">
        <v>70</v>
      </c>
      <c r="C191" s="27" t="s">
        <v>3</v>
      </c>
      <c r="D191" s="93">
        <v>12102</v>
      </c>
      <c r="E191" s="153">
        <v>128421152.90000013</v>
      </c>
      <c r="F191" s="38" t="s">
        <v>74</v>
      </c>
      <c r="G191" s="27" t="s">
        <v>3</v>
      </c>
      <c r="H191" s="130">
        <v>2391</v>
      </c>
      <c r="I191" s="141">
        <v>50327104</v>
      </c>
      <c r="J191" s="130">
        <v>1541</v>
      </c>
      <c r="K191" s="142">
        <v>13639676</v>
      </c>
      <c r="L191" s="138">
        <v>3932</v>
      </c>
      <c r="M191" s="139">
        <v>63966780</v>
      </c>
      <c r="N191" s="138">
        <f t="shared" si="4"/>
        <v>16034</v>
      </c>
      <c r="O191" s="137">
        <f t="shared" si="4"/>
        <v>192387932.90000013</v>
      </c>
    </row>
    <row r="192" spans="1:15" x14ac:dyDescent="0.3">
      <c r="A192" s="45"/>
      <c r="B192" s="38" t="s">
        <v>70</v>
      </c>
      <c r="C192" s="27" t="s">
        <v>4</v>
      </c>
      <c r="D192" s="28">
        <v>0</v>
      </c>
      <c r="E192" s="154">
        <v>0</v>
      </c>
      <c r="F192" s="38" t="s">
        <v>74</v>
      </c>
      <c r="G192" s="27" t="s">
        <v>4</v>
      </c>
      <c r="H192" s="135">
        <v>1</v>
      </c>
      <c r="I192" s="136">
        <v>942622.95</v>
      </c>
      <c r="J192" s="135">
        <v>0</v>
      </c>
      <c r="K192" s="137">
        <v>0</v>
      </c>
      <c r="L192" s="138">
        <v>1</v>
      </c>
      <c r="M192" s="139">
        <v>942622.95</v>
      </c>
      <c r="N192" s="138">
        <f t="shared" si="4"/>
        <v>1</v>
      </c>
      <c r="O192" s="137">
        <f t="shared" si="4"/>
        <v>942622.95</v>
      </c>
    </row>
    <row r="193" spans="1:15" x14ac:dyDescent="0.3">
      <c r="A193" s="45"/>
      <c r="B193" s="38" t="s">
        <v>72</v>
      </c>
      <c r="C193" s="27" t="s">
        <v>4</v>
      </c>
      <c r="D193" s="93">
        <v>200</v>
      </c>
      <c r="E193" s="153">
        <v>243534501.04999986</v>
      </c>
      <c r="F193" s="38" t="s">
        <v>72</v>
      </c>
      <c r="G193" s="27" t="s">
        <v>4</v>
      </c>
      <c r="H193" s="135">
        <v>31</v>
      </c>
      <c r="I193" s="136">
        <v>25654247.819999993</v>
      </c>
      <c r="J193" s="135">
        <v>132</v>
      </c>
      <c r="K193" s="137">
        <v>59923023.789999992</v>
      </c>
      <c r="L193" s="138">
        <v>163</v>
      </c>
      <c r="M193" s="139">
        <v>85577271.609999985</v>
      </c>
      <c r="N193" s="138">
        <f t="shared" si="4"/>
        <v>363</v>
      </c>
      <c r="O193" s="137">
        <f t="shared" si="4"/>
        <v>329111772.65999985</v>
      </c>
    </row>
    <row r="194" spans="1:15" x14ac:dyDescent="0.3">
      <c r="A194" s="46" t="s">
        <v>51</v>
      </c>
      <c r="B194" s="39"/>
      <c r="C194" s="29"/>
      <c r="D194" s="30">
        <v>12302</v>
      </c>
      <c r="E194" s="155">
        <v>371955653.94999999</v>
      </c>
      <c r="F194" s="39"/>
      <c r="G194" s="29"/>
      <c r="H194" s="122">
        <v>2423</v>
      </c>
      <c r="I194" s="123">
        <v>76923974.769999996</v>
      </c>
      <c r="J194" s="122">
        <v>1673</v>
      </c>
      <c r="K194" s="89">
        <v>73562699.789999992</v>
      </c>
      <c r="L194" s="42">
        <v>4096</v>
      </c>
      <c r="M194" s="140">
        <v>150486674.56</v>
      </c>
      <c r="N194" s="42">
        <f t="shared" si="4"/>
        <v>16398</v>
      </c>
      <c r="O194" s="89">
        <f t="shared" si="4"/>
        <v>522442328.50999999</v>
      </c>
    </row>
    <row r="195" spans="1:15" x14ac:dyDescent="0.3">
      <c r="A195" s="45" t="s">
        <v>52</v>
      </c>
      <c r="B195" s="38" t="s">
        <v>70</v>
      </c>
      <c r="C195" s="27" t="s">
        <v>3</v>
      </c>
      <c r="D195" s="93">
        <v>4309</v>
      </c>
      <c r="E195" s="153">
        <v>41932833.409999967</v>
      </c>
      <c r="F195" s="38" t="s">
        <v>74</v>
      </c>
      <c r="G195" s="27" t="s">
        <v>3</v>
      </c>
      <c r="H195" s="130">
        <v>384</v>
      </c>
      <c r="I195" s="141">
        <v>8018340</v>
      </c>
      <c r="J195" s="135">
        <v>431</v>
      </c>
      <c r="K195" s="137">
        <v>3664921</v>
      </c>
      <c r="L195" s="138">
        <v>815</v>
      </c>
      <c r="M195" s="139">
        <v>11683261</v>
      </c>
      <c r="N195" s="138">
        <f t="shared" si="4"/>
        <v>5124</v>
      </c>
      <c r="O195" s="137">
        <f t="shared" si="4"/>
        <v>53616094.409999967</v>
      </c>
    </row>
    <row r="196" spans="1:15" x14ac:dyDescent="0.3">
      <c r="A196" s="45"/>
      <c r="B196" s="38" t="s">
        <v>70</v>
      </c>
      <c r="C196" s="27" t="s">
        <v>4</v>
      </c>
      <c r="D196" s="93">
        <v>40</v>
      </c>
      <c r="E196" s="153">
        <v>19513370.579999998</v>
      </c>
      <c r="F196" s="38" t="s">
        <v>74</v>
      </c>
      <c r="G196" s="27" t="s">
        <v>4</v>
      </c>
      <c r="H196" s="135">
        <v>1</v>
      </c>
      <c r="I196" s="136">
        <v>1950000</v>
      </c>
      <c r="J196" s="135">
        <v>2</v>
      </c>
      <c r="K196" s="137">
        <v>2925000</v>
      </c>
      <c r="L196" s="138">
        <v>3</v>
      </c>
      <c r="M196" s="139">
        <v>4875000</v>
      </c>
      <c r="N196" s="138">
        <f t="shared" si="4"/>
        <v>43</v>
      </c>
      <c r="O196" s="137">
        <f t="shared" si="4"/>
        <v>24388370.579999998</v>
      </c>
    </row>
    <row r="197" spans="1:15" x14ac:dyDescent="0.3">
      <c r="A197" s="45"/>
      <c r="B197" s="38" t="s">
        <v>72</v>
      </c>
      <c r="C197" s="27" t="s">
        <v>4</v>
      </c>
      <c r="D197" s="93">
        <v>127</v>
      </c>
      <c r="E197" s="153">
        <v>47528401.380000003</v>
      </c>
      <c r="F197" s="38" t="s">
        <v>72</v>
      </c>
      <c r="G197" s="27" t="s">
        <v>4</v>
      </c>
      <c r="H197" s="135">
        <v>16</v>
      </c>
      <c r="I197" s="136">
        <v>8237551.75</v>
      </c>
      <c r="J197" s="130">
        <v>72</v>
      </c>
      <c r="K197" s="142">
        <v>23168204.329999998</v>
      </c>
      <c r="L197" s="138">
        <v>88</v>
      </c>
      <c r="M197" s="139">
        <v>31405756.079999998</v>
      </c>
      <c r="N197" s="138">
        <f t="shared" si="4"/>
        <v>215</v>
      </c>
      <c r="O197" s="137">
        <f t="shared" si="4"/>
        <v>78934157.460000008</v>
      </c>
    </row>
    <row r="198" spans="1:15" x14ac:dyDescent="0.3">
      <c r="A198" s="46" t="s">
        <v>52</v>
      </c>
      <c r="B198" s="39"/>
      <c r="C198" s="29"/>
      <c r="D198" s="30">
        <v>4476</v>
      </c>
      <c r="E198" s="155">
        <v>108974605.36999997</v>
      </c>
      <c r="F198" s="39"/>
      <c r="G198" s="29"/>
      <c r="H198" s="122">
        <v>401</v>
      </c>
      <c r="I198" s="123">
        <v>18205891.75</v>
      </c>
      <c r="J198" s="122">
        <v>505</v>
      </c>
      <c r="K198" s="89">
        <v>29758125.329999998</v>
      </c>
      <c r="L198" s="42">
        <v>906</v>
      </c>
      <c r="M198" s="140">
        <v>47964017.079999998</v>
      </c>
      <c r="N198" s="42">
        <f t="shared" si="4"/>
        <v>5382</v>
      </c>
      <c r="O198" s="89">
        <f t="shared" si="4"/>
        <v>156938622.44999999</v>
      </c>
    </row>
    <row r="199" spans="1:15" x14ac:dyDescent="0.3">
      <c r="A199" s="45" t="s">
        <v>53</v>
      </c>
      <c r="B199" s="38" t="s">
        <v>70</v>
      </c>
      <c r="C199" s="27" t="s">
        <v>3</v>
      </c>
      <c r="D199" s="93">
        <v>16817</v>
      </c>
      <c r="E199" s="153">
        <v>173540715.33000019</v>
      </c>
      <c r="F199" s="38" t="s">
        <v>74</v>
      </c>
      <c r="G199" s="27" t="s">
        <v>3</v>
      </c>
      <c r="H199" s="130">
        <v>4658</v>
      </c>
      <c r="I199" s="141">
        <v>98245867</v>
      </c>
      <c r="J199" s="130">
        <v>3397</v>
      </c>
      <c r="K199" s="142">
        <v>29584300</v>
      </c>
      <c r="L199" s="138">
        <v>8055</v>
      </c>
      <c r="M199" s="139">
        <v>127830167</v>
      </c>
      <c r="N199" s="138">
        <f t="shared" si="4"/>
        <v>24872</v>
      </c>
      <c r="O199" s="137">
        <f t="shared" si="4"/>
        <v>301370882.33000016</v>
      </c>
    </row>
    <row r="200" spans="1:15" x14ac:dyDescent="0.3">
      <c r="A200" s="45"/>
      <c r="B200" s="38" t="s">
        <v>70</v>
      </c>
      <c r="C200" s="27" t="s">
        <v>4</v>
      </c>
      <c r="D200" s="93">
        <v>8</v>
      </c>
      <c r="E200" s="153">
        <v>13332563.16</v>
      </c>
      <c r="F200" s="38" t="s">
        <v>74</v>
      </c>
      <c r="G200" s="27" t="s">
        <v>4</v>
      </c>
      <c r="H200" s="135">
        <v>2</v>
      </c>
      <c r="I200" s="136">
        <v>4023248</v>
      </c>
      <c r="J200" s="135">
        <v>2</v>
      </c>
      <c r="K200" s="137">
        <v>2511236</v>
      </c>
      <c r="L200" s="138">
        <v>4</v>
      </c>
      <c r="M200" s="139">
        <v>6534484</v>
      </c>
      <c r="N200" s="138">
        <f t="shared" si="4"/>
        <v>12</v>
      </c>
      <c r="O200" s="137">
        <f t="shared" si="4"/>
        <v>19867047.16</v>
      </c>
    </row>
    <row r="201" spans="1:15" x14ac:dyDescent="0.3">
      <c r="A201" s="45"/>
      <c r="B201" s="38" t="s">
        <v>72</v>
      </c>
      <c r="C201" s="27" t="s">
        <v>4</v>
      </c>
      <c r="D201" s="93">
        <v>340</v>
      </c>
      <c r="E201" s="153">
        <v>384675536.1900003</v>
      </c>
      <c r="F201" s="38" t="s">
        <v>72</v>
      </c>
      <c r="G201" s="27" t="s">
        <v>4</v>
      </c>
      <c r="H201" s="135">
        <v>104</v>
      </c>
      <c r="I201" s="136">
        <v>66713645.07</v>
      </c>
      <c r="J201" s="130">
        <v>171</v>
      </c>
      <c r="K201" s="142">
        <v>56356000.920000002</v>
      </c>
      <c r="L201" s="138">
        <v>275</v>
      </c>
      <c r="M201" s="139">
        <v>123069645.99000001</v>
      </c>
      <c r="N201" s="138">
        <f t="shared" si="4"/>
        <v>615</v>
      </c>
      <c r="O201" s="137">
        <f t="shared" si="4"/>
        <v>507745182.18000031</v>
      </c>
    </row>
    <row r="202" spans="1:15" x14ac:dyDescent="0.3">
      <c r="A202" s="46" t="s">
        <v>53</v>
      </c>
      <c r="B202" s="39"/>
      <c r="C202" s="29"/>
      <c r="D202" s="30">
        <v>17165</v>
      </c>
      <c r="E202" s="155">
        <v>571548814.68000054</v>
      </c>
      <c r="F202" s="39"/>
      <c r="G202" s="29"/>
      <c r="H202" s="122">
        <v>4764</v>
      </c>
      <c r="I202" s="123">
        <v>168982760.06999999</v>
      </c>
      <c r="J202" s="122">
        <v>3570</v>
      </c>
      <c r="K202" s="89">
        <v>88451536.920000002</v>
      </c>
      <c r="L202" s="42">
        <v>8334</v>
      </c>
      <c r="M202" s="140">
        <v>257434296.99000001</v>
      </c>
      <c r="N202" s="42">
        <f t="shared" si="4"/>
        <v>25499</v>
      </c>
      <c r="O202" s="89">
        <f t="shared" si="4"/>
        <v>828983111.67000055</v>
      </c>
    </row>
    <row r="203" spans="1:15" x14ac:dyDescent="0.3">
      <c r="A203" s="45" t="s">
        <v>54</v>
      </c>
      <c r="B203" s="38" t="s">
        <v>70</v>
      </c>
      <c r="C203" s="27" t="s">
        <v>3</v>
      </c>
      <c r="D203" s="159">
        <v>53498</v>
      </c>
      <c r="E203" s="153">
        <v>553550058.82999957</v>
      </c>
      <c r="F203" s="38" t="s">
        <v>74</v>
      </c>
      <c r="G203" s="27" t="s">
        <v>3</v>
      </c>
      <c r="H203" s="130">
        <v>9679</v>
      </c>
      <c r="I203" s="141">
        <v>197979259</v>
      </c>
      <c r="J203" s="130">
        <v>7750</v>
      </c>
      <c r="K203" s="142">
        <v>68269211</v>
      </c>
      <c r="L203" s="138">
        <v>17429</v>
      </c>
      <c r="M203" s="139">
        <v>266248470</v>
      </c>
      <c r="N203" s="138">
        <f t="shared" ref="N203:O238" si="7">+L203+D203</f>
        <v>70927</v>
      </c>
      <c r="O203" s="137">
        <f t="shared" si="7"/>
        <v>819798528.82999957</v>
      </c>
    </row>
    <row r="204" spans="1:15" x14ac:dyDescent="0.3">
      <c r="A204" s="45"/>
      <c r="B204" s="38" t="s">
        <v>70</v>
      </c>
      <c r="C204" s="27" t="s">
        <v>4</v>
      </c>
      <c r="D204" s="93">
        <v>80</v>
      </c>
      <c r="E204" s="153">
        <v>50547238.580000006</v>
      </c>
      <c r="F204" s="38" t="s">
        <v>74</v>
      </c>
      <c r="G204" s="27" t="s">
        <v>4</v>
      </c>
      <c r="H204" s="130">
        <v>15</v>
      </c>
      <c r="I204" s="141">
        <v>28780857.129999995</v>
      </c>
      <c r="J204" s="130">
        <v>14</v>
      </c>
      <c r="K204" s="142">
        <v>20280224.32</v>
      </c>
      <c r="L204" s="138">
        <v>29</v>
      </c>
      <c r="M204" s="139">
        <v>49061081.449999996</v>
      </c>
      <c r="N204" s="138">
        <f t="shared" si="7"/>
        <v>109</v>
      </c>
      <c r="O204" s="137">
        <f t="shared" si="7"/>
        <v>99608320.030000001</v>
      </c>
    </row>
    <row r="205" spans="1:15" x14ac:dyDescent="0.3">
      <c r="A205" s="45"/>
      <c r="B205" s="38" t="s">
        <v>72</v>
      </c>
      <c r="C205" s="27" t="s">
        <v>4</v>
      </c>
      <c r="D205" s="93">
        <v>1082</v>
      </c>
      <c r="E205" s="153">
        <v>1023439765.9499979</v>
      </c>
      <c r="F205" s="38" t="s">
        <v>72</v>
      </c>
      <c r="G205" s="27" t="s">
        <v>4</v>
      </c>
      <c r="H205" s="130">
        <v>316</v>
      </c>
      <c r="I205" s="141">
        <v>248945584.50999981</v>
      </c>
      <c r="J205" s="130">
        <v>559</v>
      </c>
      <c r="K205" s="142">
        <v>238972792.63000008</v>
      </c>
      <c r="L205" s="138">
        <v>875</v>
      </c>
      <c r="M205" s="139">
        <v>487918377.13999987</v>
      </c>
      <c r="N205" s="138">
        <f t="shared" si="7"/>
        <v>1957</v>
      </c>
      <c r="O205" s="137">
        <f t="shared" si="7"/>
        <v>1511358143.0899978</v>
      </c>
    </row>
    <row r="206" spans="1:15" x14ac:dyDescent="0.3">
      <c r="A206" s="46" t="s">
        <v>54</v>
      </c>
      <c r="B206" s="39"/>
      <c r="C206" s="29"/>
      <c r="D206" s="30">
        <v>54660</v>
      </c>
      <c r="E206" s="155">
        <v>1627537063.3599975</v>
      </c>
      <c r="F206" s="39"/>
      <c r="G206" s="29"/>
      <c r="H206" s="122">
        <v>10010</v>
      </c>
      <c r="I206" s="123">
        <v>475705700.63999981</v>
      </c>
      <c r="J206" s="122">
        <v>8323</v>
      </c>
      <c r="K206" s="89">
        <v>327522227.95000005</v>
      </c>
      <c r="L206" s="42">
        <v>18333</v>
      </c>
      <c r="M206" s="140">
        <v>803227928.58999991</v>
      </c>
      <c r="N206" s="42">
        <f t="shared" si="7"/>
        <v>72993</v>
      </c>
      <c r="O206" s="89">
        <f t="shared" si="7"/>
        <v>2430764991.9499974</v>
      </c>
    </row>
    <row r="207" spans="1:15" x14ac:dyDescent="0.3">
      <c r="A207" s="45" t="s">
        <v>55</v>
      </c>
      <c r="B207" s="38" t="s">
        <v>70</v>
      </c>
      <c r="C207" s="27" t="s">
        <v>3</v>
      </c>
      <c r="D207" s="93">
        <v>8185</v>
      </c>
      <c r="E207" s="153">
        <v>83110426.48999995</v>
      </c>
      <c r="F207" s="38" t="s">
        <v>74</v>
      </c>
      <c r="G207" s="27" t="s">
        <v>3</v>
      </c>
      <c r="H207" s="130">
        <v>966</v>
      </c>
      <c r="I207" s="141">
        <v>19429631</v>
      </c>
      <c r="J207" s="130">
        <v>694</v>
      </c>
      <c r="K207" s="142">
        <v>5542042</v>
      </c>
      <c r="L207" s="138">
        <v>1660</v>
      </c>
      <c r="M207" s="139">
        <v>24971673</v>
      </c>
      <c r="N207" s="138">
        <f t="shared" si="7"/>
        <v>9845</v>
      </c>
      <c r="O207" s="137">
        <f t="shared" si="7"/>
        <v>108082099.48999995</v>
      </c>
    </row>
    <row r="208" spans="1:15" x14ac:dyDescent="0.3">
      <c r="A208" s="45"/>
      <c r="B208" s="38" t="s">
        <v>70</v>
      </c>
      <c r="C208" s="27" t="s">
        <v>4</v>
      </c>
      <c r="D208" s="28">
        <v>0</v>
      </c>
      <c r="E208" s="154">
        <v>0</v>
      </c>
      <c r="F208" s="38" t="s">
        <v>74</v>
      </c>
      <c r="G208" s="27" t="s">
        <v>4</v>
      </c>
      <c r="H208" s="130">
        <v>2</v>
      </c>
      <c r="I208" s="141">
        <v>3237807</v>
      </c>
      <c r="J208" s="135">
        <v>2</v>
      </c>
      <c r="K208" s="137">
        <v>813668</v>
      </c>
      <c r="L208" s="138">
        <v>4</v>
      </c>
      <c r="M208" s="139">
        <v>4051475</v>
      </c>
      <c r="N208" s="138">
        <f t="shared" si="7"/>
        <v>4</v>
      </c>
      <c r="O208" s="137">
        <f t="shared" si="7"/>
        <v>4051475</v>
      </c>
    </row>
    <row r="209" spans="1:15" x14ac:dyDescent="0.3">
      <c r="A209" s="45"/>
      <c r="B209" s="38" t="s">
        <v>72</v>
      </c>
      <c r="C209" s="27" t="s">
        <v>4</v>
      </c>
      <c r="D209" s="93">
        <v>118</v>
      </c>
      <c r="E209" s="153">
        <v>79946642.929999962</v>
      </c>
      <c r="F209" s="38" t="s">
        <v>72</v>
      </c>
      <c r="G209" s="27" t="s">
        <v>4</v>
      </c>
      <c r="H209" s="135">
        <v>35</v>
      </c>
      <c r="I209" s="136">
        <v>22673846</v>
      </c>
      <c r="J209" s="130">
        <v>67</v>
      </c>
      <c r="K209" s="142">
        <v>28619787</v>
      </c>
      <c r="L209" s="138">
        <v>102</v>
      </c>
      <c r="M209" s="139">
        <v>51293633</v>
      </c>
      <c r="N209" s="138">
        <f t="shared" si="7"/>
        <v>220</v>
      </c>
      <c r="O209" s="137">
        <f t="shared" si="7"/>
        <v>131240275.92999996</v>
      </c>
    </row>
    <row r="210" spans="1:15" x14ac:dyDescent="0.3">
      <c r="A210" s="46" t="s">
        <v>55</v>
      </c>
      <c r="B210" s="39"/>
      <c r="C210" s="29"/>
      <c r="D210" s="30">
        <v>8303</v>
      </c>
      <c r="E210" s="155">
        <v>163057069.4199999</v>
      </c>
      <c r="F210" s="39"/>
      <c r="G210" s="29"/>
      <c r="H210" s="122">
        <v>1003</v>
      </c>
      <c r="I210" s="123">
        <v>45341284</v>
      </c>
      <c r="J210" s="122">
        <v>763</v>
      </c>
      <c r="K210" s="89">
        <v>34975497</v>
      </c>
      <c r="L210" s="42">
        <v>1766</v>
      </c>
      <c r="M210" s="140">
        <v>80316781</v>
      </c>
      <c r="N210" s="42">
        <f t="shared" si="7"/>
        <v>10069</v>
      </c>
      <c r="O210" s="89">
        <f t="shared" si="7"/>
        <v>243373850.4199999</v>
      </c>
    </row>
    <row r="211" spans="1:15" x14ac:dyDescent="0.3">
      <c r="A211" s="45" t="s">
        <v>56</v>
      </c>
      <c r="B211" s="38" t="s">
        <v>70</v>
      </c>
      <c r="C211" s="27" t="s">
        <v>3</v>
      </c>
      <c r="D211" s="93">
        <v>2026</v>
      </c>
      <c r="E211" s="153">
        <v>20942246.279999994</v>
      </c>
      <c r="F211" s="38" t="s">
        <v>74</v>
      </c>
      <c r="G211" s="27" t="s">
        <v>3</v>
      </c>
      <c r="H211" s="130">
        <v>955</v>
      </c>
      <c r="I211" s="141">
        <v>19946678</v>
      </c>
      <c r="J211" s="130">
        <v>1442</v>
      </c>
      <c r="K211" s="142">
        <v>12363271</v>
      </c>
      <c r="L211" s="138">
        <v>2397</v>
      </c>
      <c r="M211" s="139">
        <v>32309949</v>
      </c>
      <c r="N211" s="138">
        <f t="shared" si="7"/>
        <v>4423</v>
      </c>
      <c r="O211" s="137">
        <f t="shared" si="7"/>
        <v>53252195.279999994</v>
      </c>
    </row>
    <row r="212" spans="1:15" x14ac:dyDescent="0.3">
      <c r="A212" s="45"/>
      <c r="B212" s="38" t="s">
        <v>70</v>
      </c>
      <c r="C212" s="27" t="s">
        <v>4</v>
      </c>
      <c r="D212" s="28">
        <v>2</v>
      </c>
      <c r="E212" s="154">
        <v>2348128.9999999995</v>
      </c>
      <c r="F212" s="38" t="s">
        <v>74</v>
      </c>
      <c r="G212" s="27" t="s">
        <v>4</v>
      </c>
      <c r="H212" s="135">
        <v>0</v>
      </c>
      <c r="I212" s="136">
        <v>0</v>
      </c>
      <c r="J212" s="135">
        <v>0</v>
      </c>
      <c r="K212" s="137">
        <v>0</v>
      </c>
      <c r="L212" s="138">
        <v>0</v>
      </c>
      <c r="M212" s="139">
        <v>0</v>
      </c>
      <c r="N212" s="138">
        <f t="shared" si="7"/>
        <v>2</v>
      </c>
      <c r="O212" s="137">
        <f t="shared" si="7"/>
        <v>2348128.9999999995</v>
      </c>
    </row>
    <row r="213" spans="1:15" x14ac:dyDescent="0.3">
      <c r="A213" s="45"/>
      <c r="B213" s="38" t="s">
        <v>72</v>
      </c>
      <c r="C213" s="27" t="s">
        <v>4</v>
      </c>
      <c r="D213" s="93">
        <v>41</v>
      </c>
      <c r="E213" s="153">
        <v>35255631.449999996</v>
      </c>
      <c r="F213" s="38" t="s">
        <v>72</v>
      </c>
      <c r="G213" s="27" t="s">
        <v>4</v>
      </c>
      <c r="H213" s="135">
        <v>10</v>
      </c>
      <c r="I213" s="136">
        <v>5845442.3700000001</v>
      </c>
      <c r="J213" s="135">
        <v>37</v>
      </c>
      <c r="K213" s="137">
        <v>10578857.979999999</v>
      </c>
      <c r="L213" s="138">
        <v>47</v>
      </c>
      <c r="M213" s="139">
        <v>16424300.349999998</v>
      </c>
      <c r="N213" s="138">
        <f t="shared" si="7"/>
        <v>88</v>
      </c>
      <c r="O213" s="137">
        <f t="shared" si="7"/>
        <v>51679931.799999997</v>
      </c>
    </row>
    <row r="214" spans="1:15" x14ac:dyDescent="0.3">
      <c r="A214" s="46" t="s">
        <v>56</v>
      </c>
      <c r="B214" s="39"/>
      <c r="C214" s="29"/>
      <c r="D214" s="30">
        <v>2069</v>
      </c>
      <c r="E214" s="155">
        <v>58546006.729999989</v>
      </c>
      <c r="F214" s="39"/>
      <c r="G214" s="29"/>
      <c r="H214" s="122">
        <v>965</v>
      </c>
      <c r="I214" s="123">
        <v>25792120.370000001</v>
      </c>
      <c r="J214" s="122">
        <v>1479</v>
      </c>
      <c r="K214" s="89">
        <v>22942128.979999997</v>
      </c>
      <c r="L214" s="42">
        <v>2444</v>
      </c>
      <c r="M214" s="140">
        <v>48734249.349999994</v>
      </c>
      <c r="N214" s="42">
        <f t="shared" si="7"/>
        <v>4513</v>
      </c>
      <c r="O214" s="89">
        <f t="shared" si="7"/>
        <v>107280256.07999998</v>
      </c>
    </row>
    <row r="215" spans="1:15" x14ac:dyDescent="0.3">
      <c r="A215" s="45" t="s">
        <v>57</v>
      </c>
      <c r="B215" s="38" t="s">
        <v>70</v>
      </c>
      <c r="C215" s="27" t="s">
        <v>3</v>
      </c>
      <c r="D215" s="93">
        <v>93</v>
      </c>
      <c r="E215" s="153">
        <v>1020106.2899999998</v>
      </c>
      <c r="F215" s="38" t="s">
        <v>74</v>
      </c>
      <c r="G215" s="27" t="s">
        <v>3</v>
      </c>
      <c r="H215" s="135">
        <v>6</v>
      </c>
      <c r="I215" s="136">
        <v>127500</v>
      </c>
      <c r="J215" s="135">
        <v>0</v>
      </c>
      <c r="K215" s="137">
        <v>0</v>
      </c>
      <c r="L215" s="138">
        <v>6</v>
      </c>
      <c r="M215" s="139">
        <v>127500</v>
      </c>
      <c r="N215" s="138">
        <f t="shared" si="7"/>
        <v>99</v>
      </c>
      <c r="O215" s="137">
        <f t="shared" si="7"/>
        <v>1147606.2899999998</v>
      </c>
    </row>
    <row r="216" spans="1:15" x14ac:dyDescent="0.3">
      <c r="A216" s="45"/>
      <c r="B216" s="38" t="s">
        <v>70</v>
      </c>
      <c r="C216" s="27" t="s">
        <v>4</v>
      </c>
      <c r="D216" s="28">
        <v>0</v>
      </c>
      <c r="E216" s="154">
        <v>0</v>
      </c>
      <c r="F216" s="38" t="s">
        <v>74</v>
      </c>
      <c r="G216" s="27" t="s">
        <v>4</v>
      </c>
      <c r="H216" s="135">
        <v>2</v>
      </c>
      <c r="I216" s="136">
        <v>1601253.12</v>
      </c>
      <c r="J216" s="135">
        <v>0</v>
      </c>
      <c r="K216" s="137">
        <v>0</v>
      </c>
      <c r="L216" s="138">
        <v>2</v>
      </c>
      <c r="M216" s="139">
        <v>1601253.12</v>
      </c>
      <c r="N216" s="138">
        <f t="shared" si="7"/>
        <v>2</v>
      </c>
      <c r="O216" s="137">
        <f t="shared" si="7"/>
        <v>1601253.12</v>
      </c>
    </row>
    <row r="217" spans="1:15" x14ac:dyDescent="0.3">
      <c r="A217" s="45"/>
      <c r="B217" s="38" t="s">
        <v>72</v>
      </c>
      <c r="C217" s="27" t="s">
        <v>4</v>
      </c>
      <c r="D217" s="28">
        <v>0</v>
      </c>
      <c r="E217" s="154">
        <v>0</v>
      </c>
      <c r="F217" s="38" t="s">
        <v>72</v>
      </c>
      <c r="G217" s="27" t="s">
        <v>4</v>
      </c>
      <c r="H217" s="135">
        <v>0</v>
      </c>
      <c r="I217" s="136">
        <v>0</v>
      </c>
      <c r="J217" s="135">
        <v>0</v>
      </c>
      <c r="K217" s="137">
        <v>0</v>
      </c>
      <c r="L217" s="138">
        <v>0</v>
      </c>
      <c r="M217" s="139">
        <v>0</v>
      </c>
      <c r="N217" s="138">
        <f t="shared" si="7"/>
        <v>0</v>
      </c>
      <c r="O217" s="137">
        <f t="shared" si="7"/>
        <v>0</v>
      </c>
    </row>
    <row r="218" spans="1:15" ht="15" customHeight="1" x14ac:dyDescent="0.3">
      <c r="A218" s="46" t="s">
        <v>57</v>
      </c>
      <c r="B218" s="39"/>
      <c r="C218" s="29"/>
      <c r="D218" s="30">
        <v>93</v>
      </c>
      <c r="E218" s="155">
        <v>1020106.2899999998</v>
      </c>
      <c r="F218" s="39"/>
      <c r="G218" s="29"/>
      <c r="H218" s="122">
        <v>8</v>
      </c>
      <c r="I218" s="123">
        <v>1728753.12</v>
      </c>
      <c r="J218" s="122">
        <v>0</v>
      </c>
      <c r="K218" s="89">
        <v>0</v>
      </c>
      <c r="L218" s="42">
        <v>8</v>
      </c>
      <c r="M218" s="140">
        <v>1728753.12</v>
      </c>
      <c r="N218" s="42">
        <f t="shared" si="7"/>
        <v>101</v>
      </c>
      <c r="O218" s="89">
        <f t="shared" si="7"/>
        <v>2748859.41</v>
      </c>
    </row>
    <row r="219" spans="1:15" x14ac:dyDescent="0.3">
      <c r="A219" s="45" t="s">
        <v>58</v>
      </c>
      <c r="B219" s="38" t="s">
        <v>70</v>
      </c>
      <c r="C219" s="27" t="s">
        <v>3</v>
      </c>
      <c r="D219" s="93">
        <v>26819</v>
      </c>
      <c r="E219" s="153">
        <v>272205256.80999988</v>
      </c>
      <c r="F219" s="38" t="s">
        <v>74</v>
      </c>
      <c r="G219" s="27" t="s">
        <v>3</v>
      </c>
      <c r="H219" s="130">
        <v>2549</v>
      </c>
      <c r="I219" s="141">
        <v>53139204</v>
      </c>
      <c r="J219" s="130">
        <v>2387</v>
      </c>
      <c r="K219" s="142">
        <v>21424276</v>
      </c>
      <c r="L219" s="138">
        <v>4936</v>
      </c>
      <c r="M219" s="139">
        <v>74563480</v>
      </c>
      <c r="N219" s="138">
        <f t="shared" si="7"/>
        <v>31755</v>
      </c>
      <c r="O219" s="137">
        <f t="shared" si="7"/>
        <v>346768736.80999988</v>
      </c>
    </row>
    <row r="220" spans="1:15" x14ac:dyDescent="0.3">
      <c r="A220" s="45"/>
      <c r="B220" s="38" t="s">
        <v>70</v>
      </c>
      <c r="C220" s="27" t="s">
        <v>4</v>
      </c>
      <c r="D220" s="93">
        <v>8</v>
      </c>
      <c r="E220" s="153">
        <v>12647726.25</v>
      </c>
      <c r="F220" s="38" t="s">
        <v>74</v>
      </c>
      <c r="G220" s="27" t="s">
        <v>4</v>
      </c>
      <c r="H220" s="135">
        <v>1</v>
      </c>
      <c r="I220" s="136">
        <v>1961381.2</v>
      </c>
      <c r="J220" s="135">
        <v>0</v>
      </c>
      <c r="K220" s="137">
        <v>0</v>
      </c>
      <c r="L220" s="138">
        <v>1</v>
      </c>
      <c r="M220" s="139">
        <v>1961381.2</v>
      </c>
      <c r="N220" s="138">
        <f t="shared" si="7"/>
        <v>9</v>
      </c>
      <c r="O220" s="137">
        <f t="shared" si="7"/>
        <v>14609107.449999999</v>
      </c>
    </row>
    <row r="221" spans="1:15" x14ac:dyDescent="0.3">
      <c r="A221" s="45"/>
      <c r="B221" s="38" t="s">
        <v>72</v>
      </c>
      <c r="C221" s="27" t="s">
        <v>4</v>
      </c>
      <c r="D221" s="93">
        <v>270</v>
      </c>
      <c r="E221" s="153">
        <v>348607353.1900003</v>
      </c>
      <c r="F221" s="38" t="s">
        <v>72</v>
      </c>
      <c r="G221" s="27" t="s">
        <v>4</v>
      </c>
      <c r="H221" s="130">
        <v>74</v>
      </c>
      <c r="I221" s="141">
        <v>51835729.929999992</v>
      </c>
      <c r="J221" s="130">
        <v>130</v>
      </c>
      <c r="K221" s="142">
        <v>40382269.900000028</v>
      </c>
      <c r="L221" s="138">
        <v>204</v>
      </c>
      <c r="M221" s="139">
        <v>92217999.830000013</v>
      </c>
      <c r="N221" s="138">
        <f t="shared" si="7"/>
        <v>474</v>
      </c>
      <c r="O221" s="137">
        <f t="shared" si="7"/>
        <v>440825353.02000034</v>
      </c>
    </row>
    <row r="222" spans="1:15" ht="15" customHeight="1" x14ac:dyDescent="0.3">
      <c r="A222" s="46" t="s">
        <v>58</v>
      </c>
      <c r="B222" s="39"/>
      <c r="C222" s="29"/>
      <c r="D222" s="30">
        <v>27097</v>
      </c>
      <c r="E222" s="155">
        <v>633460336.25000024</v>
      </c>
      <c r="F222" s="39"/>
      <c r="G222" s="29"/>
      <c r="H222" s="122">
        <v>2624</v>
      </c>
      <c r="I222" s="123">
        <v>106936315.13</v>
      </c>
      <c r="J222" s="122">
        <v>2517</v>
      </c>
      <c r="K222" s="89">
        <v>61806545.900000028</v>
      </c>
      <c r="L222" s="42">
        <v>5141</v>
      </c>
      <c r="M222" s="140">
        <v>168742861.03000003</v>
      </c>
      <c r="N222" s="42">
        <f t="shared" si="7"/>
        <v>32238</v>
      </c>
      <c r="O222" s="89">
        <f t="shared" si="7"/>
        <v>802203197.28000021</v>
      </c>
    </row>
    <row r="223" spans="1:15" x14ac:dyDescent="0.3">
      <c r="A223" s="45" t="s">
        <v>59</v>
      </c>
      <c r="B223" s="38" t="s">
        <v>70</v>
      </c>
      <c r="C223" s="27" t="s">
        <v>3</v>
      </c>
      <c r="D223" s="93">
        <v>20194</v>
      </c>
      <c r="E223" s="153">
        <v>201903849.77999991</v>
      </c>
      <c r="F223" s="38" t="s">
        <v>74</v>
      </c>
      <c r="G223" s="27" t="s">
        <v>3</v>
      </c>
      <c r="H223" s="130">
        <v>6145</v>
      </c>
      <c r="I223" s="141">
        <v>129476278</v>
      </c>
      <c r="J223" s="130">
        <v>5921</v>
      </c>
      <c r="K223" s="142">
        <v>53496194</v>
      </c>
      <c r="L223" s="138">
        <v>12066</v>
      </c>
      <c r="M223" s="139">
        <v>182972472</v>
      </c>
      <c r="N223" s="138">
        <f t="shared" si="7"/>
        <v>32260</v>
      </c>
      <c r="O223" s="137">
        <f t="shared" si="7"/>
        <v>384876321.77999991</v>
      </c>
    </row>
    <row r="224" spans="1:15" x14ac:dyDescent="0.3">
      <c r="A224" s="45"/>
      <c r="B224" s="38" t="s">
        <v>70</v>
      </c>
      <c r="C224" s="27" t="s">
        <v>4</v>
      </c>
      <c r="D224" s="93">
        <v>13</v>
      </c>
      <c r="E224" s="153">
        <v>15212174.4</v>
      </c>
      <c r="F224" s="38" t="s">
        <v>74</v>
      </c>
      <c r="G224" s="27" t="s">
        <v>4</v>
      </c>
      <c r="H224" s="135">
        <v>8</v>
      </c>
      <c r="I224" s="136">
        <v>9072607</v>
      </c>
      <c r="J224" s="135">
        <v>4</v>
      </c>
      <c r="K224" s="142">
        <v>3379166</v>
      </c>
      <c r="L224" s="138">
        <v>12</v>
      </c>
      <c r="M224" s="139">
        <v>12451773</v>
      </c>
      <c r="N224" s="138">
        <f t="shared" si="7"/>
        <v>25</v>
      </c>
      <c r="O224" s="137">
        <f t="shared" si="7"/>
        <v>27663947.399999999</v>
      </c>
    </row>
    <row r="225" spans="1:15" x14ac:dyDescent="0.3">
      <c r="A225" s="45"/>
      <c r="B225" s="38" t="s">
        <v>72</v>
      </c>
      <c r="C225" s="27" t="s">
        <v>4</v>
      </c>
      <c r="D225" s="93">
        <v>251</v>
      </c>
      <c r="E225" s="153">
        <v>222599466.40999982</v>
      </c>
      <c r="F225" s="38" t="s">
        <v>72</v>
      </c>
      <c r="G225" s="27" t="s">
        <v>4</v>
      </c>
      <c r="H225" s="135">
        <v>69</v>
      </c>
      <c r="I225" s="136">
        <v>46721364</v>
      </c>
      <c r="J225" s="130">
        <v>198</v>
      </c>
      <c r="K225" s="142">
        <v>79333441</v>
      </c>
      <c r="L225" s="138">
        <v>267</v>
      </c>
      <c r="M225" s="139">
        <v>126054805</v>
      </c>
      <c r="N225" s="138">
        <f t="shared" si="7"/>
        <v>518</v>
      </c>
      <c r="O225" s="137">
        <f t="shared" si="7"/>
        <v>348654271.40999985</v>
      </c>
    </row>
    <row r="226" spans="1:15" x14ac:dyDescent="0.3">
      <c r="A226" s="46" t="s">
        <v>59</v>
      </c>
      <c r="B226" s="39"/>
      <c r="C226" s="29"/>
      <c r="D226" s="30">
        <v>20458</v>
      </c>
      <c r="E226" s="155">
        <v>439715490.58999974</v>
      </c>
      <c r="F226" s="39"/>
      <c r="G226" s="29"/>
      <c r="H226" s="122">
        <v>6222</v>
      </c>
      <c r="I226" s="123">
        <v>185270249</v>
      </c>
      <c r="J226" s="122">
        <v>6123</v>
      </c>
      <c r="K226" s="89">
        <v>136208801</v>
      </c>
      <c r="L226" s="42">
        <v>12345</v>
      </c>
      <c r="M226" s="140">
        <v>321479050</v>
      </c>
      <c r="N226" s="42">
        <f t="shared" si="7"/>
        <v>32803</v>
      </c>
      <c r="O226" s="89">
        <f t="shared" si="7"/>
        <v>761194540.58999968</v>
      </c>
    </row>
    <row r="227" spans="1:15" x14ac:dyDescent="0.3">
      <c r="A227" s="45" t="s">
        <v>60</v>
      </c>
      <c r="B227" s="38" t="s">
        <v>70</v>
      </c>
      <c r="C227" s="27" t="s">
        <v>3</v>
      </c>
      <c r="D227" s="93">
        <v>4923</v>
      </c>
      <c r="E227" s="153">
        <v>50636206.229999997</v>
      </c>
      <c r="F227" s="38" t="s">
        <v>74</v>
      </c>
      <c r="G227" s="27" t="s">
        <v>3</v>
      </c>
      <c r="H227" s="130">
        <v>1174</v>
      </c>
      <c r="I227" s="141">
        <v>24664180</v>
      </c>
      <c r="J227" s="130">
        <v>1115</v>
      </c>
      <c r="K227" s="142">
        <v>9660279</v>
      </c>
      <c r="L227" s="138">
        <v>2289</v>
      </c>
      <c r="M227" s="139">
        <v>34324459</v>
      </c>
      <c r="N227" s="138">
        <f t="shared" si="7"/>
        <v>7212</v>
      </c>
      <c r="O227" s="137">
        <f t="shared" si="7"/>
        <v>84960665.229999989</v>
      </c>
    </row>
    <row r="228" spans="1:15" x14ac:dyDescent="0.3">
      <c r="A228" s="45"/>
      <c r="B228" s="38" t="s">
        <v>70</v>
      </c>
      <c r="C228" s="27" t="s">
        <v>4</v>
      </c>
      <c r="D228" s="93">
        <v>5</v>
      </c>
      <c r="E228" s="153">
        <v>5466075.5899999999</v>
      </c>
      <c r="F228" s="38" t="s">
        <v>74</v>
      </c>
      <c r="G228" s="27" t="s">
        <v>4</v>
      </c>
      <c r="H228" s="135">
        <v>1</v>
      </c>
      <c r="I228" s="136">
        <v>3401136.1</v>
      </c>
      <c r="J228" s="130">
        <v>2</v>
      </c>
      <c r="K228" s="142">
        <v>3401136.0999999996</v>
      </c>
      <c r="L228" s="138">
        <v>3</v>
      </c>
      <c r="M228" s="139">
        <v>6802272.1999999993</v>
      </c>
      <c r="N228" s="138">
        <f t="shared" si="7"/>
        <v>8</v>
      </c>
      <c r="O228" s="137">
        <f t="shared" si="7"/>
        <v>12268347.789999999</v>
      </c>
    </row>
    <row r="229" spans="1:15" x14ac:dyDescent="0.3">
      <c r="A229" s="45"/>
      <c r="B229" s="38" t="s">
        <v>72</v>
      </c>
      <c r="C229" s="27" t="s">
        <v>4</v>
      </c>
      <c r="D229" s="93">
        <v>127</v>
      </c>
      <c r="E229" s="153">
        <v>132810596.02999999</v>
      </c>
      <c r="F229" s="38" t="s">
        <v>72</v>
      </c>
      <c r="G229" s="27" t="s">
        <v>4</v>
      </c>
      <c r="H229" s="135">
        <v>39</v>
      </c>
      <c r="I229" s="136">
        <v>26418387.859999992</v>
      </c>
      <c r="J229" s="130">
        <v>74</v>
      </c>
      <c r="K229" s="142">
        <v>28516440.599999998</v>
      </c>
      <c r="L229" s="138">
        <v>113</v>
      </c>
      <c r="M229" s="139">
        <v>54934828.459999993</v>
      </c>
      <c r="N229" s="138">
        <f t="shared" si="7"/>
        <v>240</v>
      </c>
      <c r="O229" s="137">
        <f t="shared" si="7"/>
        <v>187745424.48999998</v>
      </c>
    </row>
    <row r="230" spans="1:15" x14ac:dyDescent="0.3">
      <c r="A230" s="46" t="s">
        <v>60</v>
      </c>
      <c r="B230" s="39"/>
      <c r="C230" s="29"/>
      <c r="D230" s="30">
        <v>5055</v>
      </c>
      <c r="E230" s="155">
        <v>188912877.84999996</v>
      </c>
      <c r="F230" s="39"/>
      <c r="G230" s="29"/>
      <c r="H230" s="122">
        <v>1214</v>
      </c>
      <c r="I230" s="123">
        <v>54483703.959999993</v>
      </c>
      <c r="J230" s="122">
        <v>1191</v>
      </c>
      <c r="K230" s="89">
        <v>41577855.699999996</v>
      </c>
      <c r="L230" s="42">
        <v>2405</v>
      </c>
      <c r="M230" s="140">
        <v>96061559.659999996</v>
      </c>
      <c r="N230" s="42">
        <f t="shared" si="7"/>
        <v>7460</v>
      </c>
      <c r="O230" s="89">
        <f t="shared" si="7"/>
        <v>284974437.50999999</v>
      </c>
    </row>
    <row r="231" spans="1:15" x14ac:dyDescent="0.3">
      <c r="A231" s="45" t="s">
        <v>61</v>
      </c>
      <c r="B231" s="38" t="s">
        <v>70</v>
      </c>
      <c r="C231" s="27" t="s">
        <v>3</v>
      </c>
      <c r="D231" s="93">
        <v>28203</v>
      </c>
      <c r="E231" s="153">
        <v>272813391.43000013</v>
      </c>
      <c r="F231" s="38" t="s">
        <v>74</v>
      </c>
      <c r="G231" s="27" t="s">
        <v>3</v>
      </c>
      <c r="H231" s="130">
        <v>3335</v>
      </c>
      <c r="I231" s="141">
        <v>68552567</v>
      </c>
      <c r="J231" s="130">
        <v>4261</v>
      </c>
      <c r="K231" s="142">
        <v>38070677</v>
      </c>
      <c r="L231" s="138">
        <v>7596</v>
      </c>
      <c r="M231" s="139">
        <v>106623244</v>
      </c>
      <c r="N231" s="138">
        <f t="shared" si="7"/>
        <v>35799</v>
      </c>
      <c r="O231" s="137">
        <f t="shared" si="7"/>
        <v>379436635.43000013</v>
      </c>
    </row>
    <row r="232" spans="1:15" x14ac:dyDescent="0.3">
      <c r="A232" s="45"/>
      <c r="B232" s="38" t="s">
        <v>70</v>
      </c>
      <c r="C232" s="27" t="s">
        <v>4</v>
      </c>
      <c r="D232" s="31">
        <v>0</v>
      </c>
      <c r="E232" s="154">
        <v>0</v>
      </c>
      <c r="F232" s="38" t="s">
        <v>74</v>
      </c>
      <c r="G232" s="27" t="s">
        <v>4</v>
      </c>
      <c r="H232" s="135">
        <v>2</v>
      </c>
      <c r="I232" s="136">
        <v>5412390.0600000005</v>
      </c>
      <c r="J232" s="135">
        <v>4</v>
      </c>
      <c r="K232" s="137">
        <v>2233812.54</v>
      </c>
      <c r="L232" s="138">
        <v>6</v>
      </c>
      <c r="M232" s="139">
        <v>7646202.6000000006</v>
      </c>
      <c r="N232" s="138">
        <f t="shared" si="7"/>
        <v>6</v>
      </c>
      <c r="O232" s="137">
        <f t="shared" si="7"/>
        <v>7646202.6000000006</v>
      </c>
    </row>
    <row r="233" spans="1:15" x14ac:dyDescent="0.3">
      <c r="A233" s="45"/>
      <c r="B233" s="38" t="s">
        <v>72</v>
      </c>
      <c r="C233" s="27" t="s">
        <v>4</v>
      </c>
      <c r="D233" s="93">
        <v>384</v>
      </c>
      <c r="E233" s="153">
        <v>322549550.06999987</v>
      </c>
      <c r="F233" s="38" t="s">
        <v>72</v>
      </c>
      <c r="G233" s="27" t="s">
        <v>4</v>
      </c>
      <c r="H233" s="130">
        <v>102</v>
      </c>
      <c r="I233" s="141">
        <v>52666443.839999966</v>
      </c>
      <c r="J233" s="130">
        <v>254</v>
      </c>
      <c r="K233" s="142">
        <v>71927308.209999934</v>
      </c>
      <c r="L233" s="138">
        <v>356</v>
      </c>
      <c r="M233" s="139">
        <v>124593752.04999989</v>
      </c>
      <c r="N233" s="138">
        <f t="shared" si="7"/>
        <v>740</v>
      </c>
      <c r="O233" s="137">
        <f t="shared" si="7"/>
        <v>447143302.11999977</v>
      </c>
    </row>
    <row r="234" spans="1:15" x14ac:dyDescent="0.3">
      <c r="A234" s="46" t="s">
        <v>61</v>
      </c>
      <c r="B234" s="39"/>
      <c r="C234" s="29"/>
      <c r="D234" s="30">
        <v>28587</v>
      </c>
      <c r="E234" s="155">
        <v>595362941.5</v>
      </c>
      <c r="F234" s="39"/>
      <c r="G234" s="29"/>
      <c r="H234" s="122">
        <v>3439</v>
      </c>
      <c r="I234" s="123">
        <v>126631400.89999998</v>
      </c>
      <c r="J234" s="122">
        <v>4519</v>
      </c>
      <c r="K234" s="89">
        <v>112231797.74999994</v>
      </c>
      <c r="L234" s="42">
        <v>7958</v>
      </c>
      <c r="M234" s="140">
        <v>238863198.64999989</v>
      </c>
      <c r="N234" s="42">
        <f t="shared" si="7"/>
        <v>36545</v>
      </c>
      <c r="O234" s="89">
        <f t="shared" si="7"/>
        <v>834226140.14999986</v>
      </c>
    </row>
    <row r="235" spans="1:15" x14ac:dyDescent="0.3">
      <c r="A235" s="45" t="s">
        <v>62</v>
      </c>
      <c r="B235" s="38" t="s">
        <v>70</v>
      </c>
      <c r="C235" s="27" t="s">
        <v>3</v>
      </c>
      <c r="D235" s="93">
        <v>1191</v>
      </c>
      <c r="E235" s="153">
        <v>12978004.499999998</v>
      </c>
      <c r="F235" s="38" t="s">
        <v>74</v>
      </c>
      <c r="G235" s="27" t="s">
        <v>3</v>
      </c>
      <c r="H235" s="130">
        <v>154</v>
      </c>
      <c r="I235" s="141">
        <v>3215833.34</v>
      </c>
      <c r="J235" s="135">
        <v>110</v>
      </c>
      <c r="K235" s="142">
        <v>1007250</v>
      </c>
      <c r="L235" s="138">
        <v>264</v>
      </c>
      <c r="M235" s="139">
        <v>4223083.34</v>
      </c>
      <c r="N235" s="138">
        <f t="shared" si="7"/>
        <v>1455</v>
      </c>
      <c r="O235" s="137">
        <f t="shared" si="7"/>
        <v>17201087.839999996</v>
      </c>
    </row>
    <row r="236" spans="1:15" x14ac:dyDescent="0.3">
      <c r="A236" s="45"/>
      <c r="B236" s="38" t="s">
        <v>70</v>
      </c>
      <c r="C236" s="27" t="s">
        <v>4</v>
      </c>
      <c r="D236" s="93">
        <v>4</v>
      </c>
      <c r="E236" s="153">
        <v>2189292.6799999978</v>
      </c>
      <c r="F236" s="38" t="s">
        <v>74</v>
      </c>
      <c r="G236" s="27" t="s">
        <v>4</v>
      </c>
      <c r="H236" s="135">
        <v>1</v>
      </c>
      <c r="I236" s="136">
        <v>199838.27</v>
      </c>
      <c r="J236" s="135">
        <v>0</v>
      </c>
      <c r="K236" s="137">
        <v>0</v>
      </c>
      <c r="L236" s="138">
        <v>1</v>
      </c>
      <c r="M236" s="139">
        <v>199838.27</v>
      </c>
      <c r="N236" s="138">
        <f t="shared" si="7"/>
        <v>5</v>
      </c>
      <c r="O236" s="137">
        <f t="shared" si="7"/>
        <v>2389130.9499999979</v>
      </c>
    </row>
    <row r="237" spans="1:15" x14ac:dyDescent="0.3">
      <c r="A237" s="45"/>
      <c r="B237" s="38" t="s">
        <v>72</v>
      </c>
      <c r="C237" s="27" t="s">
        <v>4</v>
      </c>
      <c r="D237" s="93">
        <v>65</v>
      </c>
      <c r="E237" s="153">
        <v>32983983.560000002</v>
      </c>
      <c r="F237" s="38" t="s">
        <v>72</v>
      </c>
      <c r="G237" s="27" t="s">
        <v>4</v>
      </c>
      <c r="H237" s="130">
        <v>21</v>
      </c>
      <c r="I237" s="141">
        <v>7808233.290000001</v>
      </c>
      <c r="J237" s="135">
        <v>46</v>
      </c>
      <c r="K237" s="137">
        <v>8591311.2500000019</v>
      </c>
      <c r="L237" s="138">
        <v>67</v>
      </c>
      <c r="M237" s="139">
        <v>16399544.540000003</v>
      </c>
      <c r="N237" s="138">
        <f t="shared" si="7"/>
        <v>132</v>
      </c>
      <c r="O237" s="137">
        <f t="shared" si="7"/>
        <v>49383528.100000009</v>
      </c>
    </row>
    <row r="238" spans="1:15" ht="15" customHeight="1" x14ac:dyDescent="0.3">
      <c r="A238" s="46" t="s">
        <v>62</v>
      </c>
      <c r="B238" s="39"/>
      <c r="C238" s="29"/>
      <c r="D238" s="30">
        <v>1260</v>
      </c>
      <c r="E238" s="155">
        <v>48151280.739999995</v>
      </c>
      <c r="F238" s="39"/>
      <c r="G238" s="29"/>
      <c r="H238" s="122">
        <v>176</v>
      </c>
      <c r="I238" s="123">
        <v>11223904.9</v>
      </c>
      <c r="J238" s="122">
        <v>156</v>
      </c>
      <c r="K238" s="89">
        <v>9598561.2500000019</v>
      </c>
      <c r="L238" s="52">
        <v>332</v>
      </c>
      <c r="M238" s="91">
        <v>20822466.150000002</v>
      </c>
      <c r="N238" s="42">
        <f t="shared" si="7"/>
        <v>1592</v>
      </c>
      <c r="O238" s="89">
        <f t="shared" si="7"/>
        <v>68973746.890000001</v>
      </c>
    </row>
    <row r="239" spans="1:15" s="14" customFormat="1" ht="15" customHeight="1" x14ac:dyDescent="0.3">
      <c r="A239" s="51" t="s">
        <v>75</v>
      </c>
      <c r="B239" s="41"/>
      <c r="C239" s="33"/>
      <c r="D239" s="81">
        <v>919722</v>
      </c>
      <c r="E239" s="156">
        <v>23809523428.849991</v>
      </c>
      <c r="F239" s="41"/>
      <c r="G239" s="33"/>
      <c r="H239" s="124">
        <v>177971</v>
      </c>
      <c r="I239" s="125">
        <v>6609994412.7999992</v>
      </c>
      <c r="J239" s="124">
        <v>156616</v>
      </c>
      <c r="K239" s="88">
        <v>4684679861.6599989</v>
      </c>
      <c r="L239" s="43">
        <v>334589</v>
      </c>
      <c r="M239" s="92">
        <v>11299986040.369999</v>
      </c>
      <c r="N239" s="43">
        <f>SUM(N6,N10,N14,N18,N22,N26,N30,N34,N38,N42,N46,N50,N54,N58,N62,N66,N70,N74,N78,N82,N86,N90,N94,N98,N102,N106,N110,N114,N118,N122,N126,N130,N134,N138,N142,N146,N150,N154,N158,N162,N166,N170,N174,N178,N182,N186,N190,N194,N198,N202,N206,N210,N214,N218,N222,N226,N230,N234,N238)</f>
        <v>1254311</v>
      </c>
      <c r="O239" s="88">
        <f>SUM(O6,O10,O14,O18,O22,O26,O30,O34,O38,O42,O46,O50,O54,O58,O62,O66,O70,O74,O78,O82,O86,O90,O94,O98,O102,O106,O110,O114,O118,O122,O126,O130,O134,O138,O142,O146,O150,O154,O158,O162,O166,O170,O174,O178,O182,O186,O190,O194,O198,O202,O206,O210,O214,O218,O222,O226,O230,O234,O238)</f>
        <v>35109509469.219986</v>
      </c>
    </row>
    <row r="241" spans="9:14" x14ac:dyDescent="0.3">
      <c r="L241" s="79"/>
      <c r="M241" s="23"/>
      <c r="N241" s="24"/>
    </row>
    <row r="242" spans="9:14" x14ac:dyDescent="0.3">
      <c r="I242" s="152"/>
    </row>
  </sheetData>
  <mergeCells count="4">
    <mergeCell ref="A1:A2"/>
    <mergeCell ref="B1:E1"/>
    <mergeCell ref="F1:M1"/>
    <mergeCell ref="N1:O1"/>
  </mergeCells>
  <printOptions horizontalCentered="1"/>
  <pageMargins left="0.45" right="0.45" top="1.75" bottom="0.75" header="0.3" footer="0.3"/>
  <pageSetup scale="58" fitToHeight="100" orientation="landscape" r:id="rId1"/>
  <headerFooter>
    <oddHeader xml:space="preserve">&amp;L
&amp;G
&amp;C&amp;"-,Bold"&amp;14&amp;UCombined Medicare And Medicaid Payments by State
&amp;"-,Regular"&amp;12&amp;UMedicare and Medicaid Incentive Provider Payments
By State, Program Type and Provider Type
January 2011 to November 2016&amp;R
&amp;G
</oddHeader>
    <oddFooter xml:space="preserve">&amp;CPage &amp;P of &amp;N&amp;R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2"/>
  <sheetViews>
    <sheetView showRuler="0" view="pageLayout" zoomScaleNormal="100" workbookViewId="0">
      <selection activeCell="C2" sqref="C2"/>
    </sheetView>
  </sheetViews>
  <sheetFormatPr defaultColWidth="0.6640625" defaultRowHeight="14.4" x14ac:dyDescent="0.3"/>
  <cols>
    <col min="1" max="1" width="28.5546875" style="21" customWidth="1"/>
    <col min="2" max="2" width="22.88671875" style="16" customWidth="1"/>
    <col min="3" max="3" width="15.88671875" style="16" customWidth="1"/>
    <col min="4" max="4" width="15.5546875" style="22" customWidth="1"/>
    <col min="5" max="5" width="14.44140625" style="20" customWidth="1"/>
    <col min="6" max="6" width="13.33203125" style="18" customWidth="1"/>
    <col min="7" max="7" width="10" style="18" customWidth="1"/>
    <col min="8" max="8" width="17" style="9" customWidth="1"/>
    <col min="9" max="9" width="9.5546875" style="18" customWidth="1"/>
    <col min="10" max="10" width="15.88671875" style="9" customWidth="1"/>
    <col min="11" max="11" width="10.109375" style="18" customWidth="1"/>
    <col min="12" max="12" width="17.5546875" style="9" customWidth="1"/>
    <col min="13" max="13" width="11.109375" customWidth="1"/>
    <col min="14" max="14" width="17.6640625" style="9" customWidth="1"/>
    <col min="15" max="15" width="12.5546875" customWidth="1"/>
    <col min="16" max="16" width="11.5546875" customWidth="1"/>
    <col min="17" max="17" width="10.109375" customWidth="1"/>
    <col min="18" max="18" width="10.88671875" customWidth="1"/>
    <col min="19" max="19" width="10.33203125" customWidth="1"/>
    <col min="20" max="20" width="9.109375" customWidth="1"/>
    <col min="21" max="21" width="13.109375" customWidth="1"/>
    <col min="22" max="22" width="12.109375" customWidth="1"/>
    <col min="23" max="23" width="12.44140625" customWidth="1"/>
    <col min="24" max="24" width="13.109375" customWidth="1"/>
    <col min="25" max="25" width="14" customWidth="1"/>
    <col min="26" max="26" width="12.88671875" customWidth="1"/>
  </cols>
  <sheetData>
    <row r="1" spans="1:14" s="57" customFormat="1" ht="28.5" customHeight="1" x14ac:dyDescent="0.3">
      <c r="A1" s="53" t="s">
        <v>97</v>
      </c>
      <c r="B1" s="53" t="s">
        <v>80</v>
      </c>
      <c r="C1" s="53" t="s">
        <v>98</v>
      </c>
      <c r="D1" s="53" t="s">
        <v>99</v>
      </c>
      <c r="E1" s="54"/>
      <c r="F1" s="55"/>
      <c r="G1" s="55"/>
      <c r="H1" s="56"/>
      <c r="I1" s="55"/>
      <c r="J1" s="56"/>
      <c r="K1" s="55"/>
      <c r="L1" s="56"/>
      <c r="N1" s="56"/>
    </row>
    <row r="2" spans="1:14" x14ac:dyDescent="0.3">
      <c r="A2" s="69" t="s">
        <v>5</v>
      </c>
      <c r="B2" s="69" t="s">
        <v>100</v>
      </c>
      <c r="C2" s="161">
        <v>1855</v>
      </c>
      <c r="D2" s="161">
        <v>2</v>
      </c>
      <c r="L2" s="23"/>
    </row>
    <row r="3" spans="1:14" x14ac:dyDescent="0.3">
      <c r="A3" s="70"/>
      <c r="B3" s="69" t="s">
        <v>101</v>
      </c>
      <c r="C3" s="161">
        <v>4230</v>
      </c>
      <c r="D3" s="161">
        <v>3</v>
      </c>
      <c r="G3" s="9"/>
      <c r="H3" s="18"/>
      <c r="I3" s="9"/>
      <c r="J3" s="18"/>
      <c r="K3" s="9"/>
      <c r="L3"/>
      <c r="M3" s="9"/>
      <c r="N3"/>
    </row>
    <row r="4" spans="1:14" x14ac:dyDescent="0.3">
      <c r="A4" s="70"/>
      <c r="B4" s="69" t="s">
        <v>102</v>
      </c>
      <c r="C4" s="162"/>
      <c r="D4" s="161">
        <v>96</v>
      </c>
    </row>
    <row r="5" spans="1:14" x14ac:dyDescent="0.3">
      <c r="A5" s="71" t="s">
        <v>5</v>
      </c>
      <c r="B5" s="72"/>
      <c r="C5" s="117">
        <v>6085</v>
      </c>
      <c r="D5" s="117">
        <v>101</v>
      </c>
    </row>
    <row r="6" spans="1:14" x14ac:dyDescent="0.3">
      <c r="A6" s="69" t="s">
        <v>6</v>
      </c>
      <c r="B6" s="69" t="s">
        <v>100</v>
      </c>
      <c r="C6" s="161">
        <v>884</v>
      </c>
      <c r="D6" s="160">
        <v>3</v>
      </c>
    </row>
    <row r="7" spans="1:14" x14ac:dyDescent="0.3">
      <c r="A7" s="70"/>
      <c r="B7" s="69" t="s">
        <v>101</v>
      </c>
      <c r="C7" s="161">
        <v>331</v>
      </c>
      <c r="D7" s="160">
        <v>1</v>
      </c>
    </row>
    <row r="8" spans="1:14" x14ac:dyDescent="0.3">
      <c r="A8" s="70"/>
      <c r="B8" s="69" t="s">
        <v>102</v>
      </c>
      <c r="C8" s="160"/>
      <c r="D8" s="161">
        <v>16</v>
      </c>
    </row>
    <row r="9" spans="1:14" x14ac:dyDescent="0.3">
      <c r="A9" s="71" t="s">
        <v>6</v>
      </c>
      <c r="B9" s="74"/>
      <c r="C9" s="117">
        <v>1215</v>
      </c>
      <c r="D9" s="117">
        <v>20</v>
      </c>
    </row>
    <row r="10" spans="1:14" x14ac:dyDescent="0.3">
      <c r="A10" s="69" t="s">
        <v>104</v>
      </c>
      <c r="B10" s="69" t="s">
        <v>100</v>
      </c>
      <c r="C10" s="161"/>
      <c r="D10" s="161">
        <v>1</v>
      </c>
    </row>
    <row r="11" spans="1:14" x14ac:dyDescent="0.3">
      <c r="A11" s="70"/>
      <c r="B11" s="69" t="s">
        <v>101</v>
      </c>
      <c r="C11" s="161"/>
      <c r="D11" s="161"/>
    </row>
    <row r="12" spans="1:14" x14ac:dyDescent="0.3">
      <c r="A12" s="70"/>
      <c r="B12" s="69" t="s">
        <v>102</v>
      </c>
      <c r="C12" s="162"/>
      <c r="D12" s="161"/>
    </row>
    <row r="13" spans="1:14" x14ac:dyDescent="0.3">
      <c r="A13" s="71" t="s">
        <v>104</v>
      </c>
      <c r="B13" s="74"/>
      <c r="C13" s="117"/>
      <c r="D13" s="117">
        <v>1</v>
      </c>
    </row>
    <row r="14" spans="1:14" x14ac:dyDescent="0.3">
      <c r="A14" s="69" t="s">
        <v>7</v>
      </c>
      <c r="B14" s="69" t="s">
        <v>100</v>
      </c>
      <c r="C14" s="161">
        <v>3472</v>
      </c>
      <c r="D14" s="161">
        <v>2</v>
      </c>
    </row>
    <row r="15" spans="1:14" x14ac:dyDescent="0.3">
      <c r="A15" s="70"/>
      <c r="B15" s="69" t="s">
        <v>101</v>
      </c>
      <c r="C15" s="161">
        <v>5349</v>
      </c>
      <c r="D15" s="160">
        <v>1</v>
      </c>
    </row>
    <row r="16" spans="1:14" x14ac:dyDescent="0.3">
      <c r="A16" s="70"/>
      <c r="B16" s="69" t="s">
        <v>102</v>
      </c>
      <c r="C16" s="160"/>
      <c r="D16" s="161">
        <v>82</v>
      </c>
    </row>
    <row r="17" spans="1:4" x14ac:dyDescent="0.3">
      <c r="A17" s="71" t="s">
        <v>7</v>
      </c>
      <c r="B17" s="74"/>
      <c r="C17" s="117">
        <v>8821</v>
      </c>
      <c r="D17" s="117">
        <v>85</v>
      </c>
    </row>
    <row r="18" spans="1:4" x14ac:dyDescent="0.3">
      <c r="A18" s="69" t="s">
        <v>8</v>
      </c>
      <c r="B18" s="69" t="s">
        <v>100</v>
      </c>
      <c r="C18" s="161">
        <v>1665</v>
      </c>
      <c r="D18" s="161">
        <v>1</v>
      </c>
    </row>
    <row r="19" spans="1:4" x14ac:dyDescent="0.3">
      <c r="A19" s="70"/>
      <c r="B19" s="69" t="s">
        <v>101</v>
      </c>
      <c r="C19" s="161">
        <v>2347</v>
      </c>
      <c r="D19" s="161">
        <v>2</v>
      </c>
    </row>
    <row r="20" spans="1:4" x14ac:dyDescent="0.3">
      <c r="A20" s="70"/>
      <c r="B20" s="69" t="s">
        <v>102</v>
      </c>
      <c r="C20" s="160"/>
      <c r="D20" s="161">
        <v>73</v>
      </c>
    </row>
    <row r="21" spans="1:4" x14ac:dyDescent="0.3">
      <c r="A21" s="71" t="s">
        <v>8</v>
      </c>
      <c r="B21" s="74"/>
      <c r="C21" s="117">
        <v>4012</v>
      </c>
      <c r="D21" s="117">
        <v>76</v>
      </c>
    </row>
    <row r="22" spans="1:4" x14ac:dyDescent="0.3">
      <c r="A22" s="69" t="s">
        <v>9</v>
      </c>
      <c r="B22" s="69" t="s">
        <v>100</v>
      </c>
      <c r="C22" s="161">
        <v>20788</v>
      </c>
      <c r="D22" s="161">
        <v>13</v>
      </c>
    </row>
    <row r="23" spans="1:4" x14ac:dyDescent="0.3">
      <c r="A23" s="70"/>
      <c r="B23" s="69" t="s">
        <v>101</v>
      </c>
      <c r="C23" s="161">
        <v>24658</v>
      </c>
      <c r="D23" s="161">
        <v>24</v>
      </c>
    </row>
    <row r="24" spans="1:4" x14ac:dyDescent="0.3">
      <c r="A24" s="70"/>
      <c r="B24" s="69" t="s">
        <v>102</v>
      </c>
      <c r="C24" s="160"/>
      <c r="D24" s="161">
        <v>316</v>
      </c>
    </row>
    <row r="25" spans="1:4" x14ac:dyDescent="0.3">
      <c r="A25" s="71" t="s">
        <v>9</v>
      </c>
      <c r="B25" s="74"/>
      <c r="C25" s="117">
        <v>45446</v>
      </c>
      <c r="D25" s="117">
        <v>353</v>
      </c>
    </row>
    <row r="26" spans="1:4" x14ac:dyDescent="0.3">
      <c r="A26" s="69" t="s">
        <v>10</v>
      </c>
      <c r="B26" s="69" t="s">
        <v>100</v>
      </c>
      <c r="C26" s="161">
        <v>3280</v>
      </c>
      <c r="D26" s="161">
        <v>1</v>
      </c>
    </row>
    <row r="27" spans="1:4" x14ac:dyDescent="0.3">
      <c r="A27" s="70"/>
      <c r="B27" s="69" t="s">
        <v>101</v>
      </c>
      <c r="C27" s="161">
        <v>5069</v>
      </c>
      <c r="D27" s="161">
        <v>3</v>
      </c>
    </row>
    <row r="28" spans="1:4" x14ac:dyDescent="0.3">
      <c r="A28" s="70"/>
      <c r="B28" s="69" t="s">
        <v>102</v>
      </c>
      <c r="C28" s="160"/>
      <c r="D28" s="161">
        <v>72</v>
      </c>
    </row>
    <row r="29" spans="1:4" x14ac:dyDescent="0.3">
      <c r="A29" s="71" t="s">
        <v>10</v>
      </c>
      <c r="B29" s="74"/>
      <c r="C29" s="117">
        <v>8349</v>
      </c>
      <c r="D29" s="117">
        <v>76</v>
      </c>
    </row>
    <row r="30" spans="1:4" x14ac:dyDescent="0.3">
      <c r="A30" s="69" t="s">
        <v>11</v>
      </c>
      <c r="B30" s="69" t="s">
        <v>100</v>
      </c>
      <c r="C30" s="161">
        <v>2353</v>
      </c>
      <c r="D30" s="161">
        <v>1</v>
      </c>
    </row>
    <row r="31" spans="1:4" x14ac:dyDescent="0.3">
      <c r="A31" s="70"/>
      <c r="B31" s="69" t="s">
        <v>101</v>
      </c>
      <c r="C31" s="161">
        <v>4224</v>
      </c>
      <c r="D31" s="161">
        <v>1</v>
      </c>
    </row>
    <row r="32" spans="1:4" x14ac:dyDescent="0.3">
      <c r="A32" s="70"/>
      <c r="B32" s="69" t="s">
        <v>102</v>
      </c>
      <c r="C32" s="160"/>
      <c r="D32" s="161">
        <v>27</v>
      </c>
    </row>
    <row r="33" spans="1:4" x14ac:dyDescent="0.3">
      <c r="A33" s="71" t="s">
        <v>11</v>
      </c>
      <c r="B33" s="74"/>
      <c r="C33" s="117">
        <v>6577</v>
      </c>
      <c r="D33" s="117">
        <v>29</v>
      </c>
    </row>
    <row r="34" spans="1:4" ht="15" customHeight="1" x14ac:dyDescent="0.3">
      <c r="A34" s="69" t="s">
        <v>12</v>
      </c>
      <c r="B34" s="69" t="s">
        <v>100</v>
      </c>
      <c r="C34" s="161">
        <v>673</v>
      </c>
      <c r="D34" s="161">
        <v>1</v>
      </c>
    </row>
    <row r="35" spans="1:4" ht="15" customHeight="1" x14ac:dyDescent="0.3">
      <c r="A35" s="70"/>
      <c r="B35" s="69" t="s">
        <v>101</v>
      </c>
      <c r="C35" s="161">
        <v>1097</v>
      </c>
      <c r="D35" s="162"/>
    </row>
    <row r="36" spans="1:4" ht="15" customHeight="1" x14ac:dyDescent="0.3">
      <c r="A36" s="70"/>
      <c r="B36" s="69" t="s">
        <v>102</v>
      </c>
      <c r="C36" s="162"/>
      <c r="D36" s="161">
        <v>6</v>
      </c>
    </row>
    <row r="37" spans="1:4" ht="15" customHeight="1" x14ac:dyDescent="0.3">
      <c r="A37" s="71" t="s">
        <v>12</v>
      </c>
      <c r="B37" s="74"/>
      <c r="C37" s="117">
        <v>1770</v>
      </c>
      <c r="D37" s="117">
        <v>7</v>
      </c>
    </row>
    <row r="38" spans="1:4" x14ac:dyDescent="0.3">
      <c r="A38" s="69" t="s">
        <v>103</v>
      </c>
      <c r="B38" s="69" t="s">
        <v>100</v>
      </c>
      <c r="C38" s="161">
        <v>198</v>
      </c>
      <c r="D38" s="161">
        <v>1</v>
      </c>
    </row>
    <row r="39" spans="1:4" x14ac:dyDescent="0.3">
      <c r="A39" s="70"/>
      <c r="B39" s="69" t="s">
        <v>101</v>
      </c>
      <c r="C39" s="161">
        <v>985</v>
      </c>
      <c r="D39" s="160"/>
    </row>
    <row r="40" spans="1:4" ht="15" customHeight="1" x14ac:dyDescent="0.3">
      <c r="A40" s="70"/>
      <c r="B40" s="69" t="s">
        <v>102</v>
      </c>
      <c r="C40" s="160"/>
      <c r="D40" s="161">
        <v>6</v>
      </c>
    </row>
    <row r="41" spans="1:4" ht="15" customHeight="1" x14ac:dyDescent="0.3">
      <c r="A41" s="71" t="s">
        <v>103</v>
      </c>
      <c r="B41" s="74"/>
      <c r="C41" s="117">
        <v>1183</v>
      </c>
      <c r="D41" s="117">
        <v>7</v>
      </c>
    </row>
    <row r="42" spans="1:4" ht="15" customHeight="1" x14ac:dyDescent="0.3">
      <c r="A42" s="69" t="s">
        <v>14</v>
      </c>
      <c r="B42" s="69" t="s">
        <v>100</v>
      </c>
      <c r="C42" s="118"/>
      <c r="D42" s="119"/>
    </row>
    <row r="43" spans="1:4" ht="15" customHeight="1" x14ac:dyDescent="0.3">
      <c r="A43" s="75"/>
      <c r="B43" s="69" t="s">
        <v>101</v>
      </c>
      <c r="C43" s="161">
        <v>11</v>
      </c>
      <c r="D43" s="119"/>
    </row>
    <row r="44" spans="1:4" ht="15" customHeight="1" x14ac:dyDescent="0.3">
      <c r="A44" s="70"/>
      <c r="B44" s="69" t="s">
        <v>102</v>
      </c>
      <c r="C44" s="119"/>
      <c r="D44" s="119"/>
    </row>
    <row r="45" spans="1:4" x14ac:dyDescent="0.3">
      <c r="A45" s="71" t="s">
        <v>14</v>
      </c>
      <c r="B45" s="74"/>
      <c r="C45" s="117">
        <f>SUM(C42:C44)</f>
        <v>11</v>
      </c>
      <c r="D45" s="117">
        <f>SUM(D42:D44)</f>
        <v>0</v>
      </c>
    </row>
    <row r="46" spans="1:4" x14ac:dyDescent="0.3">
      <c r="A46" s="69" t="s">
        <v>15</v>
      </c>
      <c r="B46" s="69" t="s">
        <v>100</v>
      </c>
      <c r="C46" s="161">
        <v>8135</v>
      </c>
      <c r="D46" s="161">
        <v>6</v>
      </c>
    </row>
    <row r="47" spans="1:4" x14ac:dyDescent="0.3">
      <c r="A47" s="70"/>
      <c r="B47" s="69" t="s">
        <v>101</v>
      </c>
      <c r="C47" s="161">
        <v>19703</v>
      </c>
      <c r="D47" s="161">
        <v>2</v>
      </c>
    </row>
    <row r="48" spans="1:4" x14ac:dyDescent="0.3">
      <c r="A48" s="70"/>
      <c r="B48" s="69" t="s">
        <v>102</v>
      </c>
      <c r="C48" s="160"/>
      <c r="D48" s="161">
        <v>184</v>
      </c>
    </row>
    <row r="49" spans="1:4" x14ac:dyDescent="0.3">
      <c r="A49" s="71" t="s">
        <v>15</v>
      </c>
      <c r="B49" s="74"/>
      <c r="C49" s="117">
        <v>27838</v>
      </c>
      <c r="D49" s="117">
        <v>192</v>
      </c>
    </row>
    <row r="50" spans="1:4" x14ac:dyDescent="0.3">
      <c r="A50" s="69" t="s">
        <v>16</v>
      </c>
      <c r="B50" s="69" t="s">
        <v>100</v>
      </c>
      <c r="C50" s="161">
        <v>3961</v>
      </c>
      <c r="D50" s="161">
        <v>2</v>
      </c>
    </row>
    <row r="51" spans="1:4" x14ac:dyDescent="0.3">
      <c r="A51" s="70"/>
      <c r="B51" s="69" t="s">
        <v>101</v>
      </c>
      <c r="C51" s="161">
        <v>7344</v>
      </c>
      <c r="D51" s="161">
        <v>4</v>
      </c>
    </row>
    <row r="52" spans="1:4" x14ac:dyDescent="0.3">
      <c r="A52" s="70"/>
      <c r="B52" s="69" t="s">
        <v>102</v>
      </c>
      <c r="C52" s="160"/>
      <c r="D52" s="161">
        <v>140</v>
      </c>
    </row>
    <row r="53" spans="1:4" x14ac:dyDescent="0.3">
      <c r="A53" s="71" t="s">
        <v>16</v>
      </c>
      <c r="B53" s="74"/>
      <c r="C53" s="117">
        <v>11305</v>
      </c>
      <c r="D53" s="117">
        <v>146</v>
      </c>
    </row>
    <row r="54" spans="1:4" x14ac:dyDescent="0.3">
      <c r="A54" s="69" t="s">
        <v>17</v>
      </c>
      <c r="B54" s="69" t="s">
        <v>100</v>
      </c>
      <c r="C54" s="119">
        <v>15</v>
      </c>
      <c r="D54" s="119">
        <v>1</v>
      </c>
    </row>
    <row r="55" spans="1:4" x14ac:dyDescent="0.3">
      <c r="A55" s="75"/>
      <c r="B55" s="69" t="s">
        <v>101</v>
      </c>
      <c r="C55" s="161">
        <v>51</v>
      </c>
      <c r="D55" s="119"/>
    </row>
    <row r="56" spans="1:4" x14ac:dyDescent="0.3">
      <c r="A56" s="70"/>
      <c r="B56" s="69" t="s">
        <v>102</v>
      </c>
      <c r="C56" s="119"/>
      <c r="D56" s="119"/>
    </row>
    <row r="57" spans="1:4" x14ac:dyDescent="0.3">
      <c r="A57" s="71" t="s">
        <v>17</v>
      </c>
      <c r="B57" s="74"/>
      <c r="C57" s="117">
        <v>66</v>
      </c>
      <c r="D57" s="117">
        <v>1</v>
      </c>
    </row>
    <row r="58" spans="1:4" x14ac:dyDescent="0.3">
      <c r="A58" s="69" t="s">
        <v>18</v>
      </c>
      <c r="B58" s="69" t="s">
        <v>100</v>
      </c>
      <c r="C58" s="161">
        <v>529</v>
      </c>
      <c r="D58" s="161">
        <v>2</v>
      </c>
    </row>
    <row r="59" spans="1:4" x14ac:dyDescent="0.3">
      <c r="A59" s="70"/>
      <c r="B59" s="69" t="s">
        <v>101</v>
      </c>
      <c r="C59" s="161">
        <v>1043</v>
      </c>
      <c r="D59" s="161">
        <v>1</v>
      </c>
    </row>
    <row r="60" spans="1:4" x14ac:dyDescent="0.3">
      <c r="A60" s="70"/>
      <c r="B60" s="69" t="s">
        <v>102</v>
      </c>
      <c r="C60" s="160"/>
      <c r="D60" s="161">
        <v>20</v>
      </c>
    </row>
    <row r="61" spans="1:4" x14ac:dyDescent="0.3">
      <c r="A61" s="71" t="s">
        <v>18</v>
      </c>
      <c r="B61" s="74"/>
      <c r="C61" s="117">
        <v>1572</v>
      </c>
      <c r="D61" s="117">
        <v>23</v>
      </c>
    </row>
    <row r="62" spans="1:4" x14ac:dyDescent="0.3">
      <c r="A62" s="69" t="s">
        <v>19</v>
      </c>
      <c r="B62" s="69" t="s">
        <v>100</v>
      </c>
      <c r="C62" s="161">
        <v>882</v>
      </c>
      <c r="D62" s="160"/>
    </row>
    <row r="63" spans="1:4" x14ac:dyDescent="0.3">
      <c r="A63" s="70"/>
      <c r="B63" s="69" t="s">
        <v>101</v>
      </c>
      <c r="C63" s="161">
        <v>1340</v>
      </c>
      <c r="D63" s="161">
        <v>4</v>
      </c>
    </row>
    <row r="64" spans="1:4" x14ac:dyDescent="0.3">
      <c r="A64" s="70"/>
      <c r="B64" s="69" t="s">
        <v>102</v>
      </c>
      <c r="C64" s="160"/>
      <c r="D64" s="161">
        <v>36</v>
      </c>
    </row>
    <row r="65" spans="1:4" x14ac:dyDescent="0.3">
      <c r="A65" s="71" t="s">
        <v>19</v>
      </c>
      <c r="B65" s="74"/>
      <c r="C65" s="117">
        <v>2222</v>
      </c>
      <c r="D65" s="117">
        <v>40</v>
      </c>
    </row>
    <row r="66" spans="1:4" x14ac:dyDescent="0.3">
      <c r="A66" s="69" t="s">
        <v>20</v>
      </c>
      <c r="B66" s="69" t="s">
        <v>100</v>
      </c>
      <c r="C66" s="161">
        <v>7701</v>
      </c>
      <c r="D66" s="161">
        <v>3</v>
      </c>
    </row>
    <row r="67" spans="1:4" x14ac:dyDescent="0.3">
      <c r="A67" s="70"/>
      <c r="B67" s="69" t="s">
        <v>101</v>
      </c>
      <c r="C67" s="161">
        <v>14239</v>
      </c>
      <c r="D67" s="161">
        <v>3</v>
      </c>
    </row>
    <row r="68" spans="1:4" x14ac:dyDescent="0.3">
      <c r="A68" s="70"/>
      <c r="B68" s="69" t="s">
        <v>102</v>
      </c>
      <c r="C68" s="160"/>
      <c r="D68" s="161">
        <v>178</v>
      </c>
    </row>
    <row r="69" spans="1:4" x14ac:dyDescent="0.3">
      <c r="A69" s="71" t="s">
        <v>20</v>
      </c>
      <c r="B69" s="74"/>
      <c r="C69" s="117">
        <v>21940</v>
      </c>
      <c r="D69" s="117">
        <v>184</v>
      </c>
    </row>
    <row r="70" spans="1:4" x14ac:dyDescent="0.3">
      <c r="A70" s="69" t="s">
        <v>21</v>
      </c>
      <c r="B70" s="69" t="s">
        <v>100</v>
      </c>
      <c r="C70" s="161">
        <v>3152</v>
      </c>
      <c r="D70" s="160"/>
    </row>
    <row r="71" spans="1:4" x14ac:dyDescent="0.3">
      <c r="A71" s="70"/>
      <c r="B71" s="69" t="s">
        <v>101</v>
      </c>
      <c r="C71" s="161">
        <v>6681</v>
      </c>
      <c r="D71" s="161">
        <v>3</v>
      </c>
    </row>
    <row r="72" spans="1:4" x14ac:dyDescent="0.3">
      <c r="A72" s="70"/>
      <c r="B72" s="69" t="s">
        <v>102</v>
      </c>
      <c r="C72" s="160"/>
      <c r="D72" s="161">
        <v>122</v>
      </c>
    </row>
    <row r="73" spans="1:4" x14ac:dyDescent="0.3">
      <c r="A73" s="71" t="s">
        <v>21</v>
      </c>
      <c r="B73" s="74"/>
      <c r="C73" s="117">
        <v>9833</v>
      </c>
      <c r="D73" s="117">
        <v>125</v>
      </c>
    </row>
    <row r="74" spans="1:4" x14ac:dyDescent="0.3">
      <c r="A74" s="69" t="s">
        <v>22</v>
      </c>
      <c r="B74" s="69" t="s">
        <v>100</v>
      </c>
      <c r="C74" s="161">
        <v>1801</v>
      </c>
      <c r="D74" s="160"/>
    </row>
    <row r="75" spans="1:4" x14ac:dyDescent="0.3">
      <c r="A75" s="70"/>
      <c r="B75" s="69" t="s">
        <v>101</v>
      </c>
      <c r="C75" s="161">
        <v>3826</v>
      </c>
      <c r="D75" s="161">
        <v>7</v>
      </c>
    </row>
    <row r="76" spans="1:4" x14ac:dyDescent="0.3">
      <c r="A76" s="70"/>
      <c r="B76" s="69" t="s">
        <v>102</v>
      </c>
      <c r="C76" s="160"/>
      <c r="D76" s="161">
        <v>111</v>
      </c>
    </row>
    <row r="77" spans="1:4" x14ac:dyDescent="0.3">
      <c r="A77" s="71" t="s">
        <v>22</v>
      </c>
      <c r="B77" s="74"/>
      <c r="C77" s="117">
        <v>5627</v>
      </c>
      <c r="D77" s="117">
        <v>118</v>
      </c>
    </row>
    <row r="78" spans="1:4" x14ac:dyDescent="0.3">
      <c r="A78" s="69" t="s">
        <v>23</v>
      </c>
      <c r="B78" s="69" t="s">
        <v>100</v>
      </c>
      <c r="C78" s="161">
        <v>1051</v>
      </c>
      <c r="D78" s="161">
        <v>1</v>
      </c>
    </row>
    <row r="79" spans="1:4" x14ac:dyDescent="0.3">
      <c r="A79" s="70"/>
      <c r="B79" s="69" t="s">
        <v>101</v>
      </c>
      <c r="C79" s="161">
        <v>3190</v>
      </c>
      <c r="D79" s="161">
        <v>16</v>
      </c>
    </row>
    <row r="80" spans="1:4" x14ac:dyDescent="0.3">
      <c r="A80" s="70"/>
      <c r="B80" s="69" t="s">
        <v>102</v>
      </c>
      <c r="C80" s="160"/>
      <c r="D80" s="161">
        <v>119</v>
      </c>
    </row>
    <row r="81" spans="1:4" x14ac:dyDescent="0.3">
      <c r="A81" s="71" t="s">
        <v>23</v>
      </c>
      <c r="B81" s="74"/>
      <c r="C81" s="117">
        <v>4241</v>
      </c>
      <c r="D81" s="117">
        <v>136</v>
      </c>
    </row>
    <row r="82" spans="1:4" x14ac:dyDescent="0.3">
      <c r="A82" s="69" t="s">
        <v>24</v>
      </c>
      <c r="B82" s="69" t="s">
        <v>100</v>
      </c>
      <c r="C82" s="161">
        <v>3493</v>
      </c>
      <c r="D82" s="161">
        <v>2</v>
      </c>
    </row>
    <row r="83" spans="1:4" x14ac:dyDescent="0.3">
      <c r="A83" s="70"/>
      <c r="B83" s="69" t="s">
        <v>101</v>
      </c>
      <c r="C83" s="161">
        <v>3762</v>
      </c>
      <c r="D83" s="160"/>
    </row>
    <row r="84" spans="1:4" x14ac:dyDescent="0.3">
      <c r="A84" s="70"/>
      <c r="B84" s="69" t="s">
        <v>102</v>
      </c>
      <c r="C84" s="160"/>
      <c r="D84" s="161">
        <v>94</v>
      </c>
    </row>
    <row r="85" spans="1:4" x14ac:dyDescent="0.3">
      <c r="A85" s="71" t="s">
        <v>24</v>
      </c>
      <c r="B85" s="74"/>
      <c r="C85" s="117">
        <v>7255</v>
      </c>
      <c r="D85" s="117">
        <v>96</v>
      </c>
    </row>
    <row r="86" spans="1:4" x14ac:dyDescent="0.3">
      <c r="A86" s="69" t="s">
        <v>25</v>
      </c>
      <c r="B86" s="69" t="s">
        <v>100</v>
      </c>
      <c r="C86" s="161">
        <v>2989</v>
      </c>
      <c r="D86" s="161">
        <v>3</v>
      </c>
    </row>
    <row r="87" spans="1:4" x14ac:dyDescent="0.3">
      <c r="A87" s="70"/>
      <c r="B87" s="69" t="s">
        <v>101</v>
      </c>
      <c r="C87" s="161">
        <v>3732</v>
      </c>
      <c r="D87" s="161">
        <v>10</v>
      </c>
    </row>
    <row r="88" spans="1:4" x14ac:dyDescent="0.3">
      <c r="A88" s="70"/>
      <c r="B88" s="69" t="s">
        <v>102</v>
      </c>
      <c r="C88" s="160"/>
      <c r="D88" s="161">
        <v>113</v>
      </c>
    </row>
    <row r="89" spans="1:4" x14ac:dyDescent="0.3">
      <c r="A89" s="71" t="s">
        <v>25</v>
      </c>
      <c r="B89" s="74"/>
      <c r="C89" s="117">
        <v>6721</v>
      </c>
      <c r="D89" s="117">
        <v>126</v>
      </c>
    </row>
    <row r="90" spans="1:4" x14ac:dyDescent="0.3">
      <c r="A90" s="69" t="s">
        <v>26</v>
      </c>
      <c r="B90" s="69" t="s">
        <v>100</v>
      </c>
      <c r="C90" s="161">
        <v>2879</v>
      </c>
      <c r="D90" s="160"/>
    </row>
    <row r="91" spans="1:4" x14ac:dyDescent="0.3">
      <c r="A91" s="70"/>
      <c r="B91" s="69" t="s">
        <v>101</v>
      </c>
      <c r="C91" s="161">
        <v>1124</v>
      </c>
      <c r="D91" s="160"/>
    </row>
    <row r="92" spans="1:4" x14ac:dyDescent="0.3">
      <c r="A92" s="70"/>
      <c r="B92" s="69" t="s">
        <v>102</v>
      </c>
      <c r="C92" s="160"/>
      <c r="D92" s="161">
        <v>36</v>
      </c>
    </row>
    <row r="93" spans="1:4" x14ac:dyDescent="0.3">
      <c r="A93" s="71" t="s">
        <v>26</v>
      </c>
      <c r="B93" s="74"/>
      <c r="C93" s="117">
        <v>4003</v>
      </c>
      <c r="D93" s="117">
        <v>36</v>
      </c>
    </row>
    <row r="94" spans="1:4" x14ac:dyDescent="0.3">
      <c r="A94" s="69" t="s">
        <v>27</v>
      </c>
      <c r="B94" s="69" t="s">
        <v>100</v>
      </c>
      <c r="C94" s="119"/>
      <c r="D94" s="119"/>
    </row>
    <row r="95" spans="1:4" x14ac:dyDescent="0.3">
      <c r="A95" s="75"/>
      <c r="B95" s="69" t="s">
        <v>101</v>
      </c>
      <c r="C95" s="161">
        <v>1</v>
      </c>
      <c r="D95" s="119"/>
    </row>
    <row r="96" spans="1:4" x14ac:dyDescent="0.3">
      <c r="A96" s="70"/>
      <c r="B96" s="69" t="s">
        <v>102</v>
      </c>
      <c r="C96" s="119"/>
      <c r="D96" s="119"/>
    </row>
    <row r="97" spans="1:4" x14ac:dyDescent="0.3">
      <c r="A97" s="71" t="s">
        <v>27</v>
      </c>
      <c r="B97" s="74"/>
      <c r="C97" s="117">
        <v>1</v>
      </c>
      <c r="D97" s="117"/>
    </row>
    <row r="98" spans="1:4" x14ac:dyDescent="0.3">
      <c r="A98" s="69" t="s">
        <v>28</v>
      </c>
      <c r="B98" s="69" t="s">
        <v>100</v>
      </c>
      <c r="C98" s="161">
        <v>3281</v>
      </c>
      <c r="D98" s="161">
        <v>2</v>
      </c>
    </row>
    <row r="99" spans="1:4" x14ac:dyDescent="0.3">
      <c r="A99" s="70"/>
      <c r="B99" s="69" t="s">
        <v>101</v>
      </c>
      <c r="C99" s="161">
        <v>6532</v>
      </c>
      <c r="D99" s="161">
        <v>2</v>
      </c>
    </row>
    <row r="100" spans="1:4" x14ac:dyDescent="0.3">
      <c r="A100" s="70"/>
      <c r="B100" s="69" t="s">
        <v>102</v>
      </c>
      <c r="C100" s="160"/>
      <c r="D100" s="161">
        <v>46</v>
      </c>
    </row>
    <row r="101" spans="1:4" x14ac:dyDescent="0.3">
      <c r="A101" s="71" t="s">
        <v>28</v>
      </c>
      <c r="B101" s="74"/>
      <c r="C101" s="117">
        <v>9813</v>
      </c>
      <c r="D101" s="117">
        <v>50</v>
      </c>
    </row>
    <row r="102" spans="1:4" x14ac:dyDescent="0.3">
      <c r="A102" s="69" t="s">
        <v>29</v>
      </c>
      <c r="B102" s="69" t="s">
        <v>100</v>
      </c>
      <c r="C102" s="161">
        <v>6872</v>
      </c>
      <c r="D102" s="161">
        <v>2</v>
      </c>
    </row>
    <row r="103" spans="1:4" x14ac:dyDescent="0.3">
      <c r="A103" s="70"/>
      <c r="B103" s="69" t="s">
        <v>101</v>
      </c>
      <c r="C103" s="161">
        <v>10985</v>
      </c>
      <c r="D103" s="161">
        <v>5</v>
      </c>
    </row>
    <row r="104" spans="1:4" x14ac:dyDescent="0.3">
      <c r="A104" s="70"/>
      <c r="B104" s="69" t="s">
        <v>102</v>
      </c>
      <c r="C104" s="160"/>
      <c r="D104" s="161">
        <v>61</v>
      </c>
    </row>
    <row r="105" spans="1:4" x14ac:dyDescent="0.3">
      <c r="A105" s="71" t="s">
        <v>29</v>
      </c>
      <c r="B105" s="74"/>
      <c r="C105" s="117">
        <v>17857</v>
      </c>
      <c r="D105" s="117">
        <v>68</v>
      </c>
    </row>
    <row r="106" spans="1:4" x14ac:dyDescent="0.3">
      <c r="A106" s="69" t="s">
        <v>30</v>
      </c>
      <c r="B106" s="69" t="s">
        <v>100</v>
      </c>
      <c r="C106" s="161">
        <v>6424</v>
      </c>
      <c r="D106" s="161">
        <v>1</v>
      </c>
    </row>
    <row r="107" spans="1:4" x14ac:dyDescent="0.3">
      <c r="A107" s="70"/>
      <c r="B107" s="69" t="s">
        <v>101</v>
      </c>
      <c r="C107" s="161">
        <v>11743</v>
      </c>
      <c r="D107" s="161">
        <v>9</v>
      </c>
    </row>
    <row r="108" spans="1:4" x14ac:dyDescent="0.3">
      <c r="A108" s="70"/>
      <c r="B108" s="69" t="s">
        <v>102</v>
      </c>
      <c r="C108" s="160"/>
      <c r="D108" s="161">
        <v>128</v>
      </c>
    </row>
    <row r="109" spans="1:4" x14ac:dyDescent="0.3">
      <c r="A109" s="71" t="s">
        <v>30</v>
      </c>
      <c r="B109" s="74"/>
      <c r="C109" s="117">
        <v>18167</v>
      </c>
      <c r="D109" s="117">
        <v>138</v>
      </c>
    </row>
    <row r="110" spans="1:4" x14ac:dyDescent="0.3">
      <c r="A110" s="69" t="s">
        <v>31</v>
      </c>
      <c r="B110" s="69" t="s">
        <v>100</v>
      </c>
      <c r="C110" s="161">
        <v>2745</v>
      </c>
      <c r="D110" s="161">
        <v>5</v>
      </c>
    </row>
    <row r="111" spans="1:4" x14ac:dyDescent="0.3">
      <c r="A111" s="70"/>
      <c r="B111" s="69" t="s">
        <v>101</v>
      </c>
      <c r="C111" s="161">
        <v>9620</v>
      </c>
      <c r="D111" s="161">
        <v>4</v>
      </c>
    </row>
    <row r="112" spans="1:4" x14ac:dyDescent="0.3">
      <c r="A112" s="70"/>
      <c r="B112" s="69" t="s">
        <v>102</v>
      </c>
      <c r="C112" s="160"/>
      <c r="D112" s="161">
        <v>131</v>
      </c>
    </row>
    <row r="113" spans="1:4" x14ac:dyDescent="0.3">
      <c r="A113" s="71" t="s">
        <v>31</v>
      </c>
      <c r="B113" s="74"/>
      <c r="C113" s="117">
        <v>12365</v>
      </c>
      <c r="D113" s="117">
        <v>140</v>
      </c>
    </row>
    <row r="114" spans="1:4" x14ac:dyDescent="0.3">
      <c r="A114" s="69" t="s">
        <v>32</v>
      </c>
      <c r="B114" s="69" t="s">
        <v>100</v>
      </c>
      <c r="C114" s="161">
        <v>2658</v>
      </c>
      <c r="D114" s="161">
        <v>1</v>
      </c>
    </row>
    <row r="115" spans="1:4" x14ac:dyDescent="0.3">
      <c r="A115" s="70"/>
      <c r="B115" s="69" t="s">
        <v>101</v>
      </c>
      <c r="C115" s="161">
        <v>1838</v>
      </c>
      <c r="D115" s="160">
        <v>3</v>
      </c>
    </row>
    <row r="116" spans="1:4" x14ac:dyDescent="0.3">
      <c r="A116" s="70"/>
      <c r="B116" s="69" t="s">
        <v>102</v>
      </c>
      <c r="C116" s="160"/>
      <c r="D116" s="161">
        <v>96</v>
      </c>
    </row>
    <row r="117" spans="1:4" x14ac:dyDescent="0.3">
      <c r="A117" s="71" t="s">
        <v>32</v>
      </c>
      <c r="B117" s="74"/>
      <c r="C117" s="117">
        <v>4496</v>
      </c>
      <c r="D117" s="117">
        <v>100</v>
      </c>
    </row>
    <row r="118" spans="1:4" x14ac:dyDescent="0.3">
      <c r="A118" s="69" t="s">
        <v>33</v>
      </c>
      <c r="B118" s="69" t="s">
        <v>100</v>
      </c>
      <c r="C118" s="161">
        <v>3609</v>
      </c>
      <c r="D118" s="161">
        <v>4</v>
      </c>
    </row>
    <row r="119" spans="1:4" x14ac:dyDescent="0.3">
      <c r="A119" s="70"/>
      <c r="B119" s="69" t="s">
        <v>101</v>
      </c>
      <c r="C119" s="161">
        <v>6632</v>
      </c>
      <c r="D119" s="161">
        <v>5</v>
      </c>
    </row>
    <row r="120" spans="1:4" x14ac:dyDescent="0.3">
      <c r="A120" s="70"/>
      <c r="B120" s="69" t="s">
        <v>102</v>
      </c>
      <c r="C120" s="160"/>
      <c r="D120" s="161">
        <v>112</v>
      </c>
    </row>
    <row r="121" spans="1:4" x14ac:dyDescent="0.3">
      <c r="A121" s="71" t="s">
        <v>33</v>
      </c>
      <c r="B121" s="74"/>
      <c r="C121" s="117">
        <v>10241</v>
      </c>
      <c r="D121" s="117">
        <v>121</v>
      </c>
    </row>
    <row r="122" spans="1:4" x14ac:dyDescent="0.3">
      <c r="A122" s="69" t="s">
        <v>34</v>
      </c>
      <c r="B122" s="69" t="s">
        <v>100</v>
      </c>
      <c r="C122" s="161">
        <v>493</v>
      </c>
      <c r="D122" s="160"/>
    </row>
    <row r="123" spans="1:4" x14ac:dyDescent="0.3">
      <c r="A123" s="70"/>
      <c r="B123" s="69" t="s">
        <v>101</v>
      </c>
      <c r="C123" s="161">
        <v>1028</v>
      </c>
      <c r="D123" s="161">
        <v>5</v>
      </c>
    </row>
    <row r="124" spans="1:4" x14ac:dyDescent="0.3">
      <c r="A124" s="70"/>
      <c r="B124" s="69" t="s">
        <v>102</v>
      </c>
      <c r="C124" s="160"/>
      <c r="D124" s="161">
        <v>53</v>
      </c>
    </row>
    <row r="125" spans="1:4" x14ac:dyDescent="0.3">
      <c r="A125" s="71" t="s">
        <v>34</v>
      </c>
      <c r="B125" s="74"/>
      <c r="C125" s="117">
        <v>1521</v>
      </c>
      <c r="D125" s="117">
        <v>58</v>
      </c>
    </row>
    <row r="126" spans="1:4" x14ac:dyDescent="0.3">
      <c r="A126" s="69" t="s">
        <v>35</v>
      </c>
      <c r="B126" s="69" t="s">
        <v>100</v>
      </c>
      <c r="C126" s="161">
        <v>740</v>
      </c>
      <c r="D126" s="161">
        <v>2</v>
      </c>
    </row>
    <row r="127" spans="1:4" x14ac:dyDescent="0.3">
      <c r="A127" s="70"/>
      <c r="B127" s="69" t="s">
        <v>101</v>
      </c>
      <c r="C127" s="161">
        <v>2331</v>
      </c>
      <c r="D127" s="161">
        <v>5</v>
      </c>
    </row>
    <row r="128" spans="1:4" x14ac:dyDescent="0.3">
      <c r="A128" s="70"/>
      <c r="B128" s="69" t="s">
        <v>102</v>
      </c>
      <c r="C128" s="160"/>
      <c r="D128" s="161">
        <v>86</v>
      </c>
    </row>
    <row r="129" spans="1:4" x14ac:dyDescent="0.3">
      <c r="A129" s="71" t="s">
        <v>35</v>
      </c>
      <c r="B129" s="74"/>
      <c r="C129" s="117">
        <v>3071</v>
      </c>
      <c r="D129" s="117">
        <v>93</v>
      </c>
    </row>
    <row r="130" spans="1:4" x14ac:dyDescent="0.3">
      <c r="A130" s="69" t="s">
        <v>36</v>
      </c>
      <c r="B130" s="69" t="s">
        <v>100</v>
      </c>
      <c r="C130" s="161">
        <v>624</v>
      </c>
      <c r="D130" s="161"/>
    </row>
    <row r="131" spans="1:4" x14ac:dyDescent="0.3">
      <c r="A131" s="70"/>
      <c r="B131" s="69" t="s">
        <v>101</v>
      </c>
      <c r="C131" s="161">
        <v>1710</v>
      </c>
      <c r="D131" s="161"/>
    </row>
    <row r="132" spans="1:4" x14ac:dyDescent="0.3">
      <c r="A132" s="70"/>
      <c r="B132" s="69" t="s">
        <v>102</v>
      </c>
      <c r="C132" s="160"/>
      <c r="D132" s="161">
        <v>32</v>
      </c>
    </row>
    <row r="133" spans="1:4" x14ac:dyDescent="0.3">
      <c r="A133" s="71" t="s">
        <v>36</v>
      </c>
      <c r="B133" s="74"/>
      <c r="C133" s="117">
        <v>2334</v>
      </c>
      <c r="D133" s="117">
        <v>32</v>
      </c>
    </row>
    <row r="134" spans="1:4" x14ac:dyDescent="0.3">
      <c r="A134" s="69" t="s">
        <v>37</v>
      </c>
      <c r="B134" s="69" t="s">
        <v>100</v>
      </c>
      <c r="C134" s="161">
        <v>238</v>
      </c>
      <c r="D134" s="160"/>
    </row>
    <row r="135" spans="1:4" x14ac:dyDescent="0.3">
      <c r="A135" s="70"/>
      <c r="B135" s="69" t="s">
        <v>101</v>
      </c>
      <c r="C135" s="161">
        <v>2101</v>
      </c>
      <c r="D135" s="161">
        <v>3</v>
      </c>
    </row>
    <row r="136" spans="1:4" x14ac:dyDescent="0.3">
      <c r="A136" s="70"/>
      <c r="B136" s="69" t="s">
        <v>102</v>
      </c>
      <c r="C136" s="160"/>
      <c r="D136" s="161">
        <v>20</v>
      </c>
    </row>
    <row r="137" spans="1:4" x14ac:dyDescent="0.3">
      <c r="A137" s="71" t="s">
        <v>37</v>
      </c>
      <c r="B137" s="74"/>
      <c r="C137" s="117">
        <v>2339</v>
      </c>
      <c r="D137" s="117">
        <v>23</v>
      </c>
    </row>
    <row r="138" spans="1:4" x14ac:dyDescent="0.3">
      <c r="A138" s="69" t="s">
        <v>38</v>
      </c>
      <c r="B138" s="69" t="s">
        <v>100</v>
      </c>
      <c r="C138" s="161">
        <v>2979</v>
      </c>
      <c r="D138" s="161">
        <v>2</v>
      </c>
    </row>
    <row r="139" spans="1:4" x14ac:dyDescent="0.3">
      <c r="A139" s="70"/>
      <c r="B139" s="69" t="s">
        <v>101</v>
      </c>
      <c r="C139" s="161">
        <v>9716</v>
      </c>
      <c r="D139" s="161">
        <v>4</v>
      </c>
    </row>
    <row r="140" spans="1:4" x14ac:dyDescent="0.3">
      <c r="A140" s="70"/>
      <c r="B140" s="69" t="s">
        <v>102</v>
      </c>
      <c r="C140" s="160"/>
      <c r="D140" s="161">
        <v>63</v>
      </c>
    </row>
    <row r="141" spans="1:4" x14ac:dyDescent="0.3">
      <c r="A141" s="71" t="s">
        <v>38</v>
      </c>
      <c r="B141" s="74"/>
      <c r="C141" s="117">
        <v>12695</v>
      </c>
      <c r="D141" s="117">
        <v>69</v>
      </c>
    </row>
    <row r="142" spans="1:4" x14ac:dyDescent="0.3">
      <c r="A142" s="69" t="s">
        <v>39</v>
      </c>
      <c r="B142" s="69" t="s">
        <v>100</v>
      </c>
      <c r="C142" s="161">
        <v>1960</v>
      </c>
      <c r="D142" s="160"/>
    </row>
    <row r="143" spans="1:4" x14ac:dyDescent="0.3">
      <c r="A143" s="70"/>
      <c r="B143" s="69" t="s">
        <v>101</v>
      </c>
      <c r="C143" s="161">
        <v>1297</v>
      </c>
      <c r="D143" s="161"/>
    </row>
    <row r="144" spans="1:4" x14ac:dyDescent="0.3">
      <c r="A144" s="70"/>
      <c r="B144" s="69" t="s">
        <v>102</v>
      </c>
      <c r="C144" s="160"/>
      <c r="D144" s="161">
        <v>42</v>
      </c>
    </row>
    <row r="145" spans="1:4" x14ac:dyDescent="0.3">
      <c r="A145" s="71" t="s">
        <v>39</v>
      </c>
      <c r="B145" s="74"/>
      <c r="C145" s="117">
        <v>3257</v>
      </c>
      <c r="D145" s="117">
        <v>42</v>
      </c>
    </row>
    <row r="146" spans="1:4" x14ac:dyDescent="0.3">
      <c r="A146" s="69" t="s">
        <v>40</v>
      </c>
      <c r="B146" s="69" t="s">
        <v>100</v>
      </c>
      <c r="C146" s="161">
        <v>14711</v>
      </c>
      <c r="D146" s="161">
        <v>3</v>
      </c>
    </row>
    <row r="147" spans="1:4" x14ac:dyDescent="0.3">
      <c r="A147" s="70"/>
      <c r="B147" s="69" t="s">
        <v>101</v>
      </c>
      <c r="C147" s="161">
        <v>17421</v>
      </c>
      <c r="D147" s="161">
        <v>6</v>
      </c>
    </row>
    <row r="148" spans="1:4" x14ac:dyDescent="0.3">
      <c r="A148" s="70"/>
      <c r="B148" s="69" t="s">
        <v>102</v>
      </c>
      <c r="C148" s="160"/>
      <c r="D148" s="161">
        <v>172</v>
      </c>
    </row>
    <row r="149" spans="1:4" x14ac:dyDescent="0.3">
      <c r="A149" s="71" t="s">
        <v>40</v>
      </c>
      <c r="B149" s="74"/>
      <c r="C149" s="117">
        <v>32132</v>
      </c>
      <c r="D149" s="117">
        <v>181</v>
      </c>
    </row>
    <row r="150" spans="1:4" x14ac:dyDescent="0.3">
      <c r="A150" s="69" t="s">
        <v>41</v>
      </c>
      <c r="B150" s="69" t="s">
        <v>100</v>
      </c>
      <c r="C150" s="161">
        <v>5561</v>
      </c>
      <c r="D150" s="160"/>
    </row>
    <row r="151" spans="1:4" x14ac:dyDescent="0.3">
      <c r="A151" s="70"/>
      <c r="B151" s="69" t="s">
        <v>101</v>
      </c>
      <c r="C151" s="161">
        <v>10955</v>
      </c>
      <c r="D151" s="161">
        <v>3</v>
      </c>
    </row>
    <row r="152" spans="1:4" x14ac:dyDescent="0.3">
      <c r="A152" s="70"/>
      <c r="B152" s="69" t="s">
        <v>102</v>
      </c>
      <c r="C152" s="160"/>
      <c r="D152" s="161">
        <v>110</v>
      </c>
    </row>
    <row r="153" spans="1:4" x14ac:dyDescent="0.3">
      <c r="A153" s="71" t="s">
        <v>41</v>
      </c>
      <c r="B153" s="74"/>
      <c r="C153" s="117">
        <v>16516</v>
      </c>
      <c r="D153" s="117">
        <v>113</v>
      </c>
    </row>
    <row r="154" spans="1:4" x14ac:dyDescent="0.3">
      <c r="A154" s="69" t="s">
        <v>42</v>
      </c>
      <c r="B154" s="69" t="s">
        <v>100</v>
      </c>
      <c r="C154" s="161">
        <v>207</v>
      </c>
      <c r="D154" s="160"/>
    </row>
    <row r="155" spans="1:4" x14ac:dyDescent="0.3">
      <c r="A155" s="70"/>
      <c r="B155" s="69" t="s">
        <v>101</v>
      </c>
      <c r="C155" s="161">
        <v>1165</v>
      </c>
      <c r="D155" s="161">
        <v>8</v>
      </c>
    </row>
    <row r="156" spans="1:4" x14ac:dyDescent="0.3">
      <c r="A156" s="70"/>
      <c r="B156" s="69" t="s">
        <v>102</v>
      </c>
      <c r="C156" s="160"/>
      <c r="D156" s="161">
        <v>31</v>
      </c>
    </row>
    <row r="157" spans="1:4" x14ac:dyDescent="0.3">
      <c r="A157" s="71" t="s">
        <v>42</v>
      </c>
      <c r="B157" s="74"/>
      <c r="C157" s="117">
        <v>1372</v>
      </c>
      <c r="D157" s="117">
        <v>39</v>
      </c>
    </row>
    <row r="158" spans="1:4" x14ac:dyDescent="0.3">
      <c r="A158" s="69" t="s">
        <v>43</v>
      </c>
      <c r="B158" s="69" t="s">
        <v>100</v>
      </c>
      <c r="C158" s="161">
        <v>17</v>
      </c>
      <c r="D158" s="161">
        <v>1</v>
      </c>
    </row>
    <row r="159" spans="1:4" x14ac:dyDescent="0.3">
      <c r="A159" s="75"/>
      <c r="B159" s="69" t="s">
        <v>101</v>
      </c>
      <c r="C159" s="118"/>
      <c r="D159" s="119"/>
    </row>
    <row r="160" spans="1:4" x14ac:dyDescent="0.3">
      <c r="A160" s="70"/>
      <c r="B160" s="69" t="s">
        <v>102</v>
      </c>
      <c r="C160" s="119"/>
      <c r="D160" s="118"/>
    </row>
    <row r="161" spans="1:4" x14ac:dyDescent="0.3">
      <c r="A161" s="71" t="s">
        <v>43</v>
      </c>
      <c r="B161" s="74"/>
      <c r="C161" s="117">
        <v>17</v>
      </c>
      <c r="D161" s="117">
        <v>1</v>
      </c>
    </row>
    <row r="162" spans="1:4" x14ac:dyDescent="0.3">
      <c r="A162" s="69" t="s">
        <v>44</v>
      </c>
      <c r="B162" s="69" t="s">
        <v>100</v>
      </c>
      <c r="C162" s="161">
        <v>7630</v>
      </c>
      <c r="D162" s="161">
        <v>8</v>
      </c>
    </row>
    <row r="163" spans="1:4" x14ac:dyDescent="0.3">
      <c r="A163" s="70"/>
      <c r="B163" s="69" t="s">
        <v>101</v>
      </c>
      <c r="C163" s="161">
        <v>13037</v>
      </c>
      <c r="D163" s="161">
        <v>2</v>
      </c>
    </row>
    <row r="164" spans="1:4" x14ac:dyDescent="0.3">
      <c r="A164" s="70"/>
      <c r="B164" s="69" t="s">
        <v>102</v>
      </c>
      <c r="C164" s="160"/>
      <c r="D164" s="161">
        <v>162</v>
      </c>
    </row>
    <row r="165" spans="1:4" x14ac:dyDescent="0.3">
      <c r="A165" s="71" t="s">
        <v>44</v>
      </c>
      <c r="B165" s="74"/>
      <c r="C165" s="117">
        <v>20667</v>
      </c>
      <c r="D165" s="117">
        <v>172</v>
      </c>
    </row>
    <row r="166" spans="1:4" x14ac:dyDescent="0.3">
      <c r="A166" s="69" t="s">
        <v>45</v>
      </c>
      <c r="B166" s="69" t="s">
        <v>100</v>
      </c>
      <c r="C166" s="161">
        <v>2854</v>
      </c>
      <c r="D166" s="161">
        <v>1</v>
      </c>
    </row>
    <row r="167" spans="1:4" x14ac:dyDescent="0.3">
      <c r="A167" s="70"/>
      <c r="B167" s="69" t="s">
        <v>101</v>
      </c>
      <c r="C167" s="161">
        <v>2851</v>
      </c>
      <c r="D167" s="161">
        <v>8</v>
      </c>
    </row>
    <row r="168" spans="1:4" x14ac:dyDescent="0.3">
      <c r="A168" s="70"/>
      <c r="B168" s="69" t="s">
        <v>102</v>
      </c>
      <c r="C168" s="160"/>
      <c r="D168" s="161">
        <v>113</v>
      </c>
    </row>
    <row r="169" spans="1:4" x14ac:dyDescent="0.3">
      <c r="A169" s="71" t="s">
        <v>45</v>
      </c>
      <c r="B169" s="74"/>
      <c r="C169" s="117">
        <v>5705</v>
      </c>
      <c r="D169" s="117">
        <v>122</v>
      </c>
    </row>
    <row r="170" spans="1:4" x14ac:dyDescent="0.3">
      <c r="A170" s="69" t="s">
        <v>46</v>
      </c>
      <c r="B170" s="69" t="s">
        <v>100</v>
      </c>
      <c r="C170" s="161">
        <v>2927</v>
      </c>
      <c r="D170" s="160">
        <v>1</v>
      </c>
    </row>
    <row r="171" spans="1:4" x14ac:dyDescent="0.3">
      <c r="A171" s="70"/>
      <c r="B171" s="69" t="s">
        <v>101</v>
      </c>
      <c r="C171" s="161">
        <v>4659</v>
      </c>
      <c r="D171" s="161">
        <v>1</v>
      </c>
    </row>
    <row r="172" spans="1:4" x14ac:dyDescent="0.3">
      <c r="A172" s="70"/>
      <c r="B172" s="69" t="s">
        <v>102</v>
      </c>
      <c r="C172" s="160"/>
      <c r="D172" s="161">
        <v>55</v>
      </c>
    </row>
    <row r="173" spans="1:4" x14ac:dyDescent="0.3">
      <c r="A173" s="71" t="s">
        <v>46</v>
      </c>
      <c r="B173" s="74"/>
      <c r="C173" s="117">
        <v>7586</v>
      </c>
      <c r="D173" s="117">
        <v>57</v>
      </c>
    </row>
    <row r="174" spans="1:4" x14ac:dyDescent="0.3">
      <c r="A174" s="69" t="s">
        <v>47</v>
      </c>
      <c r="B174" s="69" t="s">
        <v>100</v>
      </c>
      <c r="C174" s="119"/>
      <c r="D174" s="119"/>
    </row>
    <row r="175" spans="1:4" x14ac:dyDescent="0.3">
      <c r="A175" s="75"/>
      <c r="B175" s="69" t="s">
        <v>101</v>
      </c>
      <c r="C175" s="161">
        <v>3</v>
      </c>
      <c r="D175" s="119"/>
    </row>
    <row r="176" spans="1:4" x14ac:dyDescent="0.3">
      <c r="A176" s="70"/>
      <c r="B176" s="69" t="s">
        <v>102</v>
      </c>
      <c r="C176" s="119"/>
      <c r="D176" s="119"/>
    </row>
    <row r="177" spans="1:4" x14ac:dyDescent="0.3">
      <c r="A177" s="71" t="s">
        <v>47</v>
      </c>
      <c r="B177" s="74"/>
      <c r="C177" s="117">
        <v>3</v>
      </c>
      <c r="D177" s="117"/>
    </row>
    <row r="178" spans="1:4" x14ac:dyDescent="0.3">
      <c r="A178" s="69" t="s">
        <v>48</v>
      </c>
      <c r="B178" s="69" t="s">
        <v>100</v>
      </c>
      <c r="C178" s="161">
        <v>6650</v>
      </c>
      <c r="D178" s="161">
        <v>5</v>
      </c>
    </row>
    <row r="179" spans="1:4" x14ac:dyDescent="0.3">
      <c r="A179" s="70"/>
      <c r="B179" s="69" t="s">
        <v>101</v>
      </c>
      <c r="C179" s="161">
        <v>16207</v>
      </c>
      <c r="D179" s="161">
        <v>16</v>
      </c>
    </row>
    <row r="180" spans="1:4" x14ac:dyDescent="0.3">
      <c r="A180" s="70"/>
      <c r="B180" s="69" t="s">
        <v>102</v>
      </c>
      <c r="C180" s="160"/>
      <c r="D180" s="161">
        <v>154</v>
      </c>
    </row>
    <row r="181" spans="1:4" x14ac:dyDescent="0.3">
      <c r="A181" s="71" t="s">
        <v>48</v>
      </c>
      <c r="B181" s="74"/>
      <c r="C181" s="117">
        <v>22857</v>
      </c>
      <c r="D181" s="117">
        <v>175</v>
      </c>
    </row>
    <row r="182" spans="1:4" x14ac:dyDescent="0.3">
      <c r="A182" s="69" t="s">
        <v>49</v>
      </c>
      <c r="B182" s="69" t="s">
        <v>100</v>
      </c>
      <c r="C182" s="161">
        <v>3063</v>
      </c>
      <c r="D182" s="161">
        <v>48</v>
      </c>
    </row>
    <row r="183" spans="1:4" x14ac:dyDescent="0.3">
      <c r="A183" s="70"/>
      <c r="B183" s="69" t="s">
        <v>101</v>
      </c>
      <c r="C183" s="161">
        <v>480</v>
      </c>
      <c r="D183" s="162"/>
    </row>
    <row r="184" spans="1:4" x14ac:dyDescent="0.3">
      <c r="A184" s="70"/>
      <c r="B184" s="69" t="s">
        <v>102</v>
      </c>
      <c r="C184" s="119"/>
      <c r="D184" s="119"/>
    </row>
    <row r="185" spans="1:4" x14ac:dyDescent="0.3">
      <c r="A185" s="71" t="s">
        <v>49</v>
      </c>
      <c r="B185" s="74"/>
      <c r="C185" s="117">
        <v>3543</v>
      </c>
      <c r="D185" s="117">
        <v>48</v>
      </c>
    </row>
    <row r="186" spans="1:4" x14ac:dyDescent="0.3">
      <c r="A186" s="69" t="s">
        <v>50</v>
      </c>
      <c r="B186" s="69" t="s">
        <v>100</v>
      </c>
      <c r="C186" s="161">
        <v>633</v>
      </c>
      <c r="D186" s="160"/>
    </row>
    <row r="187" spans="1:4" x14ac:dyDescent="0.3">
      <c r="A187" s="70"/>
      <c r="B187" s="69" t="s">
        <v>101</v>
      </c>
      <c r="C187" s="161">
        <v>930</v>
      </c>
      <c r="D187" s="161">
        <v>1</v>
      </c>
    </row>
    <row r="188" spans="1:4" x14ac:dyDescent="0.3">
      <c r="A188" s="70"/>
      <c r="B188" s="69" t="s">
        <v>102</v>
      </c>
      <c r="C188" s="160"/>
      <c r="D188" s="161">
        <v>12</v>
      </c>
    </row>
    <row r="189" spans="1:4" x14ac:dyDescent="0.3">
      <c r="A189" s="71" t="s">
        <v>50</v>
      </c>
      <c r="B189" s="74"/>
      <c r="C189" s="117">
        <v>1563</v>
      </c>
      <c r="D189" s="117">
        <v>13</v>
      </c>
    </row>
    <row r="190" spans="1:4" x14ac:dyDescent="0.3">
      <c r="A190" s="69" t="s">
        <v>51</v>
      </c>
      <c r="B190" s="69" t="s">
        <v>100</v>
      </c>
      <c r="C190" s="161">
        <v>2458</v>
      </c>
      <c r="D190" s="160">
        <v>1</v>
      </c>
    </row>
    <row r="191" spans="1:4" x14ac:dyDescent="0.3">
      <c r="A191" s="70"/>
      <c r="B191" s="69" t="s">
        <v>101</v>
      </c>
      <c r="C191" s="161">
        <v>4300</v>
      </c>
      <c r="D191" s="160"/>
    </row>
    <row r="192" spans="1:4" x14ac:dyDescent="0.3">
      <c r="A192" s="70"/>
      <c r="B192" s="69" t="s">
        <v>102</v>
      </c>
      <c r="C192" s="160"/>
      <c r="D192" s="161">
        <v>63</v>
      </c>
    </row>
    <row r="193" spans="1:4" x14ac:dyDescent="0.3">
      <c r="A193" s="71" t="s">
        <v>51</v>
      </c>
      <c r="B193" s="74"/>
      <c r="C193" s="117">
        <v>6758</v>
      </c>
      <c r="D193" s="117">
        <v>64</v>
      </c>
    </row>
    <row r="194" spans="1:4" x14ac:dyDescent="0.3">
      <c r="A194" s="69" t="s">
        <v>52</v>
      </c>
      <c r="B194" s="69" t="s">
        <v>100</v>
      </c>
      <c r="C194" s="161">
        <v>401</v>
      </c>
      <c r="D194" s="161">
        <v>1</v>
      </c>
    </row>
    <row r="195" spans="1:4" x14ac:dyDescent="0.3">
      <c r="A195" s="70"/>
      <c r="B195" s="69" t="s">
        <v>101</v>
      </c>
      <c r="C195" s="161">
        <v>1338</v>
      </c>
      <c r="D195" s="161">
        <v>14</v>
      </c>
    </row>
    <row r="196" spans="1:4" x14ac:dyDescent="0.3">
      <c r="A196" s="70"/>
      <c r="B196" s="69" t="s">
        <v>102</v>
      </c>
      <c r="C196" s="160"/>
      <c r="D196" s="161">
        <v>45</v>
      </c>
    </row>
    <row r="197" spans="1:4" x14ac:dyDescent="0.3">
      <c r="A197" s="71" t="s">
        <v>52</v>
      </c>
      <c r="B197" s="74"/>
      <c r="C197" s="117">
        <v>1739</v>
      </c>
      <c r="D197" s="117">
        <v>60</v>
      </c>
    </row>
    <row r="198" spans="1:4" x14ac:dyDescent="0.3">
      <c r="A198" s="69" t="s">
        <v>53</v>
      </c>
      <c r="B198" s="69" t="s">
        <v>100</v>
      </c>
      <c r="C198" s="161">
        <v>4762</v>
      </c>
      <c r="D198" s="161">
        <v>2</v>
      </c>
    </row>
    <row r="199" spans="1:4" x14ac:dyDescent="0.3">
      <c r="A199" s="70"/>
      <c r="B199" s="69" t="s">
        <v>101</v>
      </c>
      <c r="C199" s="161">
        <v>5745</v>
      </c>
      <c r="D199" s="161">
        <v>2</v>
      </c>
    </row>
    <row r="200" spans="1:4" x14ac:dyDescent="0.3">
      <c r="A200" s="70"/>
      <c r="B200" s="69" t="s">
        <v>102</v>
      </c>
      <c r="C200" s="160"/>
      <c r="D200" s="161">
        <v>116</v>
      </c>
    </row>
    <row r="201" spans="1:4" x14ac:dyDescent="0.3">
      <c r="A201" s="71" t="s">
        <v>53</v>
      </c>
      <c r="B201" s="74"/>
      <c r="C201" s="117">
        <v>10507</v>
      </c>
      <c r="D201" s="117">
        <v>120</v>
      </c>
    </row>
    <row r="202" spans="1:4" x14ac:dyDescent="0.3">
      <c r="A202" s="69" t="s">
        <v>54</v>
      </c>
      <c r="B202" s="69" t="s">
        <v>100</v>
      </c>
      <c r="C202" s="161">
        <v>9976</v>
      </c>
      <c r="D202" s="161">
        <v>12</v>
      </c>
    </row>
    <row r="203" spans="1:4" x14ac:dyDescent="0.3">
      <c r="A203" s="70"/>
      <c r="B203" s="69" t="s">
        <v>101</v>
      </c>
      <c r="C203" s="161">
        <v>19406</v>
      </c>
      <c r="D203" s="161">
        <v>26</v>
      </c>
    </row>
    <row r="204" spans="1:4" x14ac:dyDescent="0.3">
      <c r="A204" s="70"/>
      <c r="B204" s="69" t="s">
        <v>102</v>
      </c>
      <c r="C204" s="160"/>
      <c r="D204" s="161">
        <v>372</v>
      </c>
    </row>
    <row r="205" spans="1:4" x14ac:dyDescent="0.3">
      <c r="A205" s="71" t="s">
        <v>54</v>
      </c>
      <c r="B205" s="74"/>
      <c r="C205" s="117">
        <v>29382</v>
      </c>
      <c r="D205" s="117">
        <v>410</v>
      </c>
    </row>
    <row r="206" spans="1:4" x14ac:dyDescent="0.3">
      <c r="A206" s="69" t="s">
        <v>55</v>
      </c>
      <c r="B206" s="69" t="s">
        <v>100</v>
      </c>
      <c r="C206" s="161">
        <v>974</v>
      </c>
      <c r="D206" s="161">
        <v>2</v>
      </c>
    </row>
    <row r="207" spans="1:4" x14ac:dyDescent="0.3">
      <c r="A207" s="70"/>
      <c r="B207" s="69" t="s">
        <v>101</v>
      </c>
      <c r="C207" s="161">
        <v>3030</v>
      </c>
      <c r="D207" s="160"/>
    </row>
    <row r="208" spans="1:4" x14ac:dyDescent="0.3">
      <c r="A208" s="70"/>
      <c r="B208" s="69" t="s">
        <v>102</v>
      </c>
      <c r="C208" s="160"/>
      <c r="D208" s="161">
        <v>47</v>
      </c>
    </row>
    <row r="209" spans="1:4" x14ac:dyDescent="0.3">
      <c r="A209" s="71" t="s">
        <v>55</v>
      </c>
      <c r="B209" s="74"/>
      <c r="C209" s="117">
        <v>4004</v>
      </c>
      <c r="D209" s="117">
        <v>49</v>
      </c>
    </row>
    <row r="210" spans="1:4" x14ac:dyDescent="0.3">
      <c r="A210" s="69" t="s">
        <v>56</v>
      </c>
      <c r="B210" s="69" t="s">
        <v>100</v>
      </c>
      <c r="C210" s="161">
        <v>1005</v>
      </c>
      <c r="D210" s="160"/>
    </row>
    <row r="211" spans="1:4" x14ac:dyDescent="0.3">
      <c r="A211" s="70"/>
      <c r="B211" s="69" t="s">
        <v>101</v>
      </c>
      <c r="C211" s="161">
        <v>709</v>
      </c>
      <c r="D211" s="160">
        <v>1</v>
      </c>
    </row>
    <row r="212" spans="1:4" x14ac:dyDescent="0.3">
      <c r="A212" s="70"/>
      <c r="B212" s="69" t="s">
        <v>102</v>
      </c>
      <c r="C212" s="160"/>
      <c r="D212" s="161">
        <v>13</v>
      </c>
    </row>
    <row r="213" spans="1:4" x14ac:dyDescent="0.3">
      <c r="A213" s="71" t="s">
        <v>56</v>
      </c>
      <c r="B213" s="74"/>
      <c r="C213" s="117">
        <v>1714</v>
      </c>
      <c r="D213" s="117">
        <v>14</v>
      </c>
    </row>
    <row r="214" spans="1:4" x14ac:dyDescent="0.3">
      <c r="A214" s="69" t="s">
        <v>57</v>
      </c>
      <c r="B214" s="69" t="s">
        <v>100</v>
      </c>
      <c r="C214" s="161">
        <v>6</v>
      </c>
      <c r="D214" s="161">
        <v>2</v>
      </c>
    </row>
    <row r="215" spans="1:4" x14ac:dyDescent="0.3">
      <c r="A215" s="75"/>
      <c r="B215" s="69" t="s">
        <v>101</v>
      </c>
      <c r="C215" s="161">
        <v>41</v>
      </c>
      <c r="D215" s="161"/>
    </row>
    <row r="216" spans="1:4" x14ac:dyDescent="0.3">
      <c r="A216" s="70"/>
      <c r="B216" s="69" t="s">
        <v>102</v>
      </c>
      <c r="C216" s="160"/>
      <c r="D216" s="161"/>
    </row>
    <row r="217" spans="1:4" x14ac:dyDescent="0.3">
      <c r="A217" s="71" t="s">
        <v>57</v>
      </c>
      <c r="B217" s="74"/>
      <c r="C217" s="117">
        <v>47</v>
      </c>
      <c r="D217" s="117">
        <v>2</v>
      </c>
    </row>
    <row r="218" spans="1:4" x14ac:dyDescent="0.3">
      <c r="A218" s="69" t="s">
        <v>58</v>
      </c>
      <c r="B218" s="69" t="s">
        <v>100</v>
      </c>
      <c r="C218" s="161">
        <v>2709</v>
      </c>
      <c r="D218" s="161">
        <v>1</v>
      </c>
    </row>
    <row r="219" spans="1:4" x14ac:dyDescent="0.3">
      <c r="A219" s="70"/>
      <c r="B219" s="69" t="s">
        <v>101</v>
      </c>
      <c r="C219" s="161">
        <v>8808</v>
      </c>
      <c r="D219" s="161">
        <v>3</v>
      </c>
    </row>
    <row r="220" spans="1:4" x14ac:dyDescent="0.3">
      <c r="A220" s="70"/>
      <c r="B220" s="69" t="s">
        <v>102</v>
      </c>
      <c r="C220" s="160"/>
      <c r="D220" s="161">
        <v>81</v>
      </c>
    </row>
    <row r="221" spans="1:4" x14ac:dyDescent="0.3">
      <c r="A221" s="71" t="s">
        <v>58</v>
      </c>
      <c r="B221" s="74"/>
      <c r="C221" s="117">
        <v>11517</v>
      </c>
      <c r="D221" s="117">
        <v>85</v>
      </c>
    </row>
    <row r="222" spans="1:4" x14ac:dyDescent="0.3">
      <c r="A222" s="69" t="s">
        <v>59</v>
      </c>
      <c r="B222" s="69" t="s">
        <v>100</v>
      </c>
      <c r="C222" s="161">
        <v>6512</v>
      </c>
      <c r="D222" s="161">
        <v>6</v>
      </c>
    </row>
    <row r="223" spans="1:4" x14ac:dyDescent="0.3">
      <c r="A223" s="70"/>
      <c r="B223" s="69" t="s">
        <v>101</v>
      </c>
      <c r="C223" s="161">
        <v>6920</v>
      </c>
      <c r="D223" s="161">
        <v>10</v>
      </c>
    </row>
    <row r="224" spans="1:4" x14ac:dyDescent="0.3">
      <c r="A224" s="70"/>
      <c r="B224" s="69" t="s">
        <v>102</v>
      </c>
      <c r="C224" s="160"/>
      <c r="D224" s="161">
        <v>94</v>
      </c>
    </row>
    <row r="225" spans="1:14" x14ac:dyDescent="0.3">
      <c r="A225" s="71" t="s">
        <v>59</v>
      </c>
      <c r="B225" s="74"/>
      <c r="C225" s="117">
        <v>13432</v>
      </c>
      <c r="D225" s="117">
        <v>110</v>
      </c>
    </row>
    <row r="226" spans="1:14" x14ac:dyDescent="0.3">
      <c r="A226" s="69" t="s">
        <v>60</v>
      </c>
      <c r="B226" s="69" t="s">
        <v>100</v>
      </c>
      <c r="C226" s="161">
        <v>1205</v>
      </c>
      <c r="D226" s="160">
        <v>1</v>
      </c>
    </row>
    <row r="227" spans="1:14" x14ac:dyDescent="0.3">
      <c r="A227" s="70"/>
      <c r="B227" s="69" t="s">
        <v>101</v>
      </c>
      <c r="C227" s="161">
        <v>1710</v>
      </c>
      <c r="D227" s="161">
        <v>1</v>
      </c>
    </row>
    <row r="228" spans="1:14" x14ac:dyDescent="0.3">
      <c r="A228" s="70"/>
      <c r="B228" s="69" t="s">
        <v>102</v>
      </c>
      <c r="C228" s="160"/>
      <c r="D228" s="161">
        <v>48</v>
      </c>
    </row>
    <row r="229" spans="1:14" x14ac:dyDescent="0.3">
      <c r="A229" s="71" t="s">
        <v>60</v>
      </c>
      <c r="B229" s="74"/>
      <c r="C229" s="117">
        <v>2915</v>
      </c>
      <c r="D229" s="117">
        <v>50</v>
      </c>
    </row>
    <row r="230" spans="1:14" x14ac:dyDescent="0.3">
      <c r="A230" s="69" t="s">
        <v>61</v>
      </c>
      <c r="B230" s="69" t="s">
        <v>100</v>
      </c>
      <c r="C230" s="161">
        <v>3767</v>
      </c>
      <c r="D230" s="161">
        <v>2</v>
      </c>
    </row>
    <row r="231" spans="1:14" x14ac:dyDescent="0.3">
      <c r="A231" s="70"/>
      <c r="B231" s="69" t="s">
        <v>101</v>
      </c>
      <c r="C231" s="161">
        <v>8993</v>
      </c>
      <c r="D231" s="160"/>
    </row>
    <row r="232" spans="1:14" x14ac:dyDescent="0.3">
      <c r="A232" s="70"/>
      <c r="B232" s="69" t="s">
        <v>102</v>
      </c>
      <c r="C232" s="160"/>
      <c r="D232" s="161">
        <v>123</v>
      </c>
    </row>
    <row r="233" spans="1:14" x14ac:dyDescent="0.3">
      <c r="A233" s="71" t="s">
        <v>61</v>
      </c>
      <c r="B233" s="74"/>
      <c r="C233" s="117">
        <v>12760</v>
      </c>
      <c r="D233" s="117">
        <v>125</v>
      </c>
    </row>
    <row r="234" spans="1:14" s="14" customFormat="1" x14ac:dyDescent="0.3">
      <c r="A234" s="69" t="s">
        <v>62</v>
      </c>
      <c r="B234" s="69" t="s">
        <v>100</v>
      </c>
      <c r="C234" s="161">
        <v>165</v>
      </c>
      <c r="D234" s="160"/>
      <c r="E234" s="20"/>
      <c r="F234" s="18"/>
      <c r="G234" s="18"/>
      <c r="H234" s="9"/>
      <c r="I234" s="18"/>
      <c r="J234" s="9"/>
      <c r="K234" s="18"/>
      <c r="L234" s="9"/>
      <c r="M234"/>
      <c r="N234" s="9"/>
    </row>
    <row r="235" spans="1:14" x14ac:dyDescent="0.3">
      <c r="A235" s="70"/>
      <c r="B235" s="69" t="s">
        <v>101</v>
      </c>
      <c r="C235" s="161">
        <v>465</v>
      </c>
      <c r="D235" s="161">
        <v>1</v>
      </c>
    </row>
    <row r="236" spans="1:14" x14ac:dyDescent="0.3">
      <c r="A236" s="70"/>
      <c r="B236" s="69" t="s">
        <v>102</v>
      </c>
      <c r="C236" s="160"/>
      <c r="D236" s="161">
        <v>26</v>
      </c>
    </row>
    <row r="237" spans="1:14" x14ac:dyDescent="0.3">
      <c r="A237" s="71" t="s">
        <v>62</v>
      </c>
      <c r="B237" s="74"/>
      <c r="C237" s="73">
        <v>630</v>
      </c>
      <c r="D237" s="73">
        <v>27</v>
      </c>
    </row>
    <row r="238" spans="1:14" x14ac:dyDescent="0.3">
      <c r="A238" s="199" t="s">
        <v>75</v>
      </c>
      <c r="B238" s="200"/>
      <c r="C238" s="198">
        <v>491615</v>
      </c>
      <c r="D238" s="198">
        <v>4949</v>
      </c>
    </row>
    <row r="242" spans="3:3" x14ac:dyDescent="0.3">
      <c r="C242" s="201"/>
    </row>
  </sheetData>
  <printOptions horizontalCentered="1"/>
  <pageMargins left="0.45" right="0.45" top="1.75" bottom="0.75" header="0.3" footer="0.3"/>
  <pageSetup fitToHeight="100" orientation="portrait" r:id="rId1"/>
  <headerFooter>
    <oddHeader xml:space="preserve">&amp;L
&amp;G
&amp;C&amp;"-,Bold"&amp;14&amp;UUnique Count of Providers By State 
&amp;"-,Regular"&amp;UFor Eligible Providers and Hospitals Paid 
by The EHR Incentive Program
&amp;12
January 2011 to November 2016&amp;R
&amp;G
</oddHeader>
    <oddFooter xml:space="preserve">&amp;CPage &amp;P of &amp;N&amp;R </oddFooter>
  </headerFooter>
  <ignoredErrors>
    <ignoredError sqref="C45:D45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Normal="100" workbookViewId="0">
      <selection activeCell="H61" sqref="H61"/>
    </sheetView>
  </sheetViews>
  <sheetFormatPr defaultRowHeight="14.4" x14ac:dyDescent="0.3"/>
  <cols>
    <col min="1" max="1" width="28.5546875" customWidth="1"/>
    <col min="2" max="2" width="16.5546875" customWidth="1"/>
    <col min="3" max="3" width="20.6640625" style="9" customWidth="1"/>
    <col min="4" max="4" width="15.6640625" customWidth="1"/>
    <col min="5" max="5" width="20.109375" style="9" customWidth="1"/>
    <col min="6" max="6" width="12" customWidth="1"/>
    <col min="7" max="7" width="18.88671875" style="9" customWidth="1"/>
  </cols>
  <sheetData>
    <row r="1" spans="1:9" x14ac:dyDescent="0.3">
      <c r="A1" s="227" t="s">
        <v>0</v>
      </c>
      <c r="B1" s="228" t="s">
        <v>69</v>
      </c>
      <c r="C1" s="228"/>
      <c r="D1" s="229" t="s">
        <v>1</v>
      </c>
      <c r="E1" s="229"/>
      <c r="F1" s="230" t="s">
        <v>2</v>
      </c>
      <c r="G1" s="230"/>
    </row>
    <row r="2" spans="1:9" x14ac:dyDescent="0.3">
      <c r="A2" s="227"/>
      <c r="B2" s="60" t="s">
        <v>90</v>
      </c>
      <c r="C2" s="61" t="s">
        <v>91</v>
      </c>
      <c r="D2" s="62" t="s">
        <v>92</v>
      </c>
      <c r="E2" s="63" t="s">
        <v>93</v>
      </c>
      <c r="F2" s="64" t="s">
        <v>88</v>
      </c>
      <c r="G2" s="65" t="s">
        <v>94</v>
      </c>
    </row>
    <row r="3" spans="1:9" x14ac:dyDescent="0.3">
      <c r="A3" s="66" t="s">
        <v>5</v>
      </c>
      <c r="B3" s="30">
        <v>12281</v>
      </c>
      <c r="C3" s="106">
        <v>461421604.33000004</v>
      </c>
      <c r="D3" s="52">
        <v>3292</v>
      </c>
      <c r="E3" s="91">
        <v>170153147.74000001</v>
      </c>
      <c r="F3" s="42">
        <v>15573</v>
      </c>
      <c r="G3" s="89">
        <v>631574752.07000005</v>
      </c>
    </row>
    <row r="4" spans="1:9" x14ac:dyDescent="0.3">
      <c r="A4" s="66" t="s">
        <v>6</v>
      </c>
      <c r="B4" s="30">
        <v>866</v>
      </c>
      <c r="C4" s="106">
        <v>27381731.36999999</v>
      </c>
      <c r="D4" s="52">
        <v>1808</v>
      </c>
      <c r="E4" s="91">
        <v>49643458</v>
      </c>
      <c r="F4" s="42">
        <v>2674</v>
      </c>
      <c r="G4" s="89">
        <v>77025189.36999999</v>
      </c>
    </row>
    <row r="5" spans="1:9" x14ac:dyDescent="0.3">
      <c r="A5" s="171" t="s">
        <v>104</v>
      </c>
      <c r="B5" s="30">
        <v>0</v>
      </c>
      <c r="C5" s="106">
        <v>0</v>
      </c>
      <c r="D5" s="52">
        <v>2</v>
      </c>
      <c r="E5" s="91">
        <v>5311765.91</v>
      </c>
      <c r="F5" s="42">
        <v>2</v>
      </c>
      <c r="G5" s="89">
        <v>5311765.91</v>
      </c>
    </row>
    <row r="6" spans="1:9" x14ac:dyDescent="0.3">
      <c r="A6" s="66" t="s">
        <v>7</v>
      </c>
      <c r="B6" s="30">
        <v>14945</v>
      </c>
      <c r="C6" s="106">
        <v>395978027.57000029</v>
      </c>
      <c r="D6" s="52">
        <v>5400</v>
      </c>
      <c r="E6" s="91">
        <v>258975214.61000004</v>
      </c>
      <c r="F6" s="42">
        <v>20345</v>
      </c>
      <c r="G6" s="89">
        <v>654953242.18000031</v>
      </c>
    </row>
    <row r="7" spans="1:9" x14ac:dyDescent="0.3">
      <c r="A7" s="66" t="s">
        <v>8</v>
      </c>
      <c r="B7" s="30">
        <v>6954</v>
      </c>
      <c r="C7" s="106">
        <v>277027574.31999975</v>
      </c>
      <c r="D7" s="52">
        <v>3440</v>
      </c>
      <c r="E7" s="91">
        <v>104460570.72999994</v>
      </c>
      <c r="F7" s="42">
        <v>10394</v>
      </c>
      <c r="G7" s="89">
        <v>381488145.04999971</v>
      </c>
    </row>
    <row r="8" spans="1:9" x14ac:dyDescent="0.3">
      <c r="A8" s="66" t="s">
        <v>9</v>
      </c>
      <c r="B8" s="30">
        <v>69891</v>
      </c>
      <c r="C8" s="106">
        <v>1768460415.469996</v>
      </c>
      <c r="D8" s="52">
        <v>32706</v>
      </c>
      <c r="E8" s="91">
        <v>1235366054.0500004</v>
      </c>
      <c r="F8" s="42">
        <v>102597</v>
      </c>
      <c r="G8" s="89">
        <v>3003826469.5199966</v>
      </c>
      <c r="I8" s="158"/>
    </row>
    <row r="9" spans="1:9" x14ac:dyDescent="0.3">
      <c r="A9" s="66" t="s">
        <v>10</v>
      </c>
      <c r="B9" s="30">
        <v>14533</v>
      </c>
      <c r="C9" s="106">
        <v>330958077.93000007</v>
      </c>
      <c r="D9" s="52">
        <v>5773</v>
      </c>
      <c r="E9" s="91">
        <v>170081400</v>
      </c>
      <c r="F9" s="42">
        <v>20306</v>
      </c>
      <c r="G9" s="89">
        <v>501039477.93000007</v>
      </c>
    </row>
    <row r="10" spans="1:9" x14ac:dyDescent="0.3">
      <c r="A10" s="66" t="s">
        <v>11</v>
      </c>
      <c r="B10" s="30">
        <v>12370</v>
      </c>
      <c r="C10" s="106">
        <v>269801237.22999978</v>
      </c>
      <c r="D10" s="52">
        <v>3638</v>
      </c>
      <c r="E10" s="91">
        <v>100848079.80999999</v>
      </c>
      <c r="F10" s="42">
        <v>16008</v>
      </c>
      <c r="G10" s="89">
        <v>370649317.03999978</v>
      </c>
    </row>
    <row r="11" spans="1:9" x14ac:dyDescent="0.3">
      <c r="A11" s="66" t="s">
        <v>12</v>
      </c>
      <c r="B11" s="30">
        <v>3388</v>
      </c>
      <c r="C11" s="106">
        <v>58874709.600000024</v>
      </c>
      <c r="D11" s="52">
        <v>1520</v>
      </c>
      <c r="E11" s="91">
        <v>35679273.00999999</v>
      </c>
      <c r="F11" s="42">
        <v>4908</v>
      </c>
      <c r="G11" s="89">
        <v>94553982.610000014</v>
      </c>
    </row>
    <row r="12" spans="1:9" x14ac:dyDescent="0.3">
      <c r="A12" s="66" t="s">
        <v>13</v>
      </c>
      <c r="B12" s="30">
        <v>2874</v>
      </c>
      <c r="C12" s="106">
        <v>49862821.779999979</v>
      </c>
      <c r="D12" s="52">
        <v>232</v>
      </c>
      <c r="E12" s="91">
        <v>21092741</v>
      </c>
      <c r="F12" s="42">
        <v>3106</v>
      </c>
      <c r="G12" s="89">
        <v>70955562.779999971</v>
      </c>
    </row>
    <row r="13" spans="1:9" x14ac:dyDescent="0.3">
      <c r="A13" s="66" t="s">
        <v>14</v>
      </c>
      <c r="B13" s="30">
        <v>35</v>
      </c>
      <c r="C13" s="106">
        <v>361020</v>
      </c>
      <c r="D13" s="52">
        <v>0</v>
      </c>
      <c r="E13" s="91">
        <v>0</v>
      </c>
      <c r="F13" s="42">
        <v>35</v>
      </c>
      <c r="G13" s="89">
        <v>361020</v>
      </c>
    </row>
    <row r="14" spans="1:9" x14ac:dyDescent="0.3">
      <c r="A14" s="66" t="s">
        <v>15</v>
      </c>
      <c r="B14" s="30">
        <v>55746</v>
      </c>
      <c r="C14" s="106">
        <v>1522225767.4999955</v>
      </c>
      <c r="D14" s="52">
        <v>13302</v>
      </c>
      <c r="E14" s="91">
        <v>525412459.49000001</v>
      </c>
      <c r="F14" s="42">
        <v>69048</v>
      </c>
      <c r="G14" s="89">
        <v>2047638226.9899955</v>
      </c>
    </row>
    <row r="15" spans="1:9" x14ac:dyDescent="0.3">
      <c r="A15" s="66" t="s">
        <v>16</v>
      </c>
      <c r="B15" s="30">
        <v>20862</v>
      </c>
      <c r="C15" s="106">
        <v>652856690.19000101</v>
      </c>
      <c r="D15" s="52">
        <v>7131</v>
      </c>
      <c r="E15" s="91">
        <v>289196582.81999987</v>
      </c>
      <c r="F15" s="42">
        <v>27993</v>
      </c>
      <c r="G15" s="89">
        <v>942053273.01000094</v>
      </c>
    </row>
    <row r="16" spans="1:9" x14ac:dyDescent="0.3">
      <c r="A16" s="66" t="s">
        <v>17</v>
      </c>
      <c r="B16" s="30">
        <v>132</v>
      </c>
      <c r="C16" s="106">
        <v>1255267.83</v>
      </c>
      <c r="D16" s="52">
        <v>16</v>
      </c>
      <c r="E16" s="91">
        <v>1621185.82</v>
      </c>
      <c r="F16" s="42">
        <v>148</v>
      </c>
      <c r="G16" s="89">
        <v>2876453.6500000004</v>
      </c>
    </row>
    <row r="17" spans="1:7" x14ac:dyDescent="0.3">
      <c r="A17" s="66" t="s">
        <v>18</v>
      </c>
      <c r="B17" s="30">
        <v>3042</v>
      </c>
      <c r="C17" s="106">
        <v>73882504.109999999</v>
      </c>
      <c r="D17" s="52">
        <v>960</v>
      </c>
      <c r="E17" s="91">
        <v>39767473</v>
      </c>
      <c r="F17" s="42">
        <v>4002</v>
      </c>
      <c r="G17" s="89">
        <v>113649977.11</v>
      </c>
    </row>
    <row r="18" spans="1:7" x14ac:dyDescent="0.3">
      <c r="A18" s="66" t="s">
        <v>19</v>
      </c>
      <c r="B18" s="30">
        <v>3903</v>
      </c>
      <c r="C18" s="106">
        <v>91271239.640000001</v>
      </c>
      <c r="D18" s="52">
        <v>1779</v>
      </c>
      <c r="E18" s="91">
        <v>49669670</v>
      </c>
      <c r="F18" s="42">
        <v>5682</v>
      </c>
      <c r="G18" s="89">
        <v>140940909.63999999</v>
      </c>
    </row>
    <row r="19" spans="1:7" x14ac:dyDescent="0.3">
      <c r="A19" s="66" t="s">
        <v>20</v>
      </c>
      <c r="B19" s="30">
        <v>44752</v>
      </c>
      <c r="C19" s="106">
        <v>1076458070.3199987</v>
      </c>
      <c r="D19" s="52">
        <v>15548</v>
      </c>
      <c r="E19" s="91">
        <v>536283900.37999976</v>
      </c>
      <c r="F19" s="42">
        <v>60300</v>
      </c>
      <c r="G19" s="89">
        <v>1612741970.6999984</v>
      </c>
    </row>
    <row r="20" spans="1:7" x14ac:dyDescent="0.3">
      <c r="A20" s="66" t="s">
        <v>21</v>
      </c>
      <c r="B20" s="30">
        <v>20004</v>
      </c>
      <c r="C20" s="106">
        <v>578108710.83000052</v>
      </c>
      <c r="D20" s="52">
        <v>6262</v>
      </c>
      <c r="E20" s="91">
        <v>220294159.87999997</v>
      </c>
      <c r="F20" s="42">
        <v>26266</v>
      </c>
      <c r="G20" s="89">
        <v>798402870.71000051</v>
      </c>
    </row>
    <row r="21" spans="1:7" x14ac:dyDescent="0.3">
      <c r="A21" s="66" t="s">
        <v>22</v>
      </c>
      <c r="B21" s="30">
        <v>12106</v>
      </c>
      <c r="C21" s="106">
        <v>348993291.2299993</v>
      </c>
      <c r="D21" s="52">
        <v>3974</v>
      </c>
      <c r="E21" s="91">
        <v>131588233</v>
      </c>
      <c r="F21" s="42">
        <v>16080</v>
      </c>
      <c r="G21" s="89">
        <v>480581524.2299993</v>
      </c>
    </row>
    <row r="22" spans="1:7" x14ac:dyDescent="0.3">
      <c r="A22" s="66" t="s">
        <v>23</v>
      </c>
      <c r="B22" s="30">
        <v>9821</v>
      </c>
      <c r="C22" s="106">
        <v>329877729.26999962</v>
      </c>
      <c r="D22" s="52">
        <v>1920</v>
      </c>
      <c r="E22" s="91">
        <v>86670786.809999987</v>
      </c>
      <c r="F22" s="42">
        <v>11741</v>
      </c>
      <c r="G22" s="89">
        <v>416548516.07999963</v>
      </c>
    </row>
    <row r="23" spans="1:7" x14ac:dyDescent="0.3">
      <c r="A23" s="66" t="s">
        <v>24</v>
      </c>
      <c r="B23" s="30">
        <v>10895</v>
      </c>
      <c r="C23" s="106">
        <v>381496046.46999985</v>
      </c>
      <c r="D23" s="52">
        <v>6341</v>
      </c>
      <c r="E23" s="91">
        <v>229897402.61000001</v>
      </c>
      <c r="F23" s="42">
        <v>17236</v>
      </c>
      <c r="G23" s="89">
        <v>611393449.07999992</v>
      </c>
    </row>
    <row r="24" spans="1:7" x14ac:dyDescent="0.3">
      <c r="A24" s="66" t="s">
        <v>25</v>
      </c>
      <c r="B24" s="30">
        <v>11050</v>
      </c>
      <c r="C24" s="106">
        <v>413959916.37999988</v>
      </c>
      <c r="D24" s="52">
        <v>6084</v>
      </c>
      <c r="E24" s="91">
        <v>279638724.73999983</v>
      </c>
      <c r="F24" s="42">
        <v>17134</v>
      </c>
      <c r="G24" s="89">
        <v>693598641.11999965</v>
      </c>
    </row>
    <row r="25" spans="1:7" x14ac:dyDescent="0.3">
      <c r="A25" s="66" t="s">
        <v>26</v>
      </c>
      <c r="B25" s="30">
        <v>3419</v>
      </c>
      <c r="C25" s="106">
        <v>111803674.15000008</v>
      </c>
      <c r="D25" s="52">
        <v>6930</v>
      </c>
      <c r="E25" s="91">
        <v>130255547.95999999</v>
      </c>
      <c r="F25" s="42">
        <v>10349</v>
      </c>
      <c r="G25" s="89">
        <v>242059222.11000007</v>
      </c>
    </row>
    <row r="26" spans="1:7" x14ac:dyDescent="0.3">
      <c r="A26" s="66" t="s">
        <v>27</v>
      </c>
      <c r="B26" s="30">
        <v>5</v>
      </c>
      <c r="C26" s="106">
        <v>43720</v>
      </c>
      <c r="D26" s="52">
        <v>0</v>
      </c>
      <c r="E26" s="91">
        <v>0</v>
      </c>
      <c r="F26" s="42">
        <v>5</v>
      </c>
      <c r="G26" s="89">
        <v>43720</v>
      </c>
    </row>
    <row r="27" spans="1:7" x14ac:dyDescent="0.3">
      <c r="A27" s="66" t="s">
        <v>28</v>
      </c>
      <c r="B27" s="30">
        <v>18719</v>
      </c>
      <c r="C27" s="106">
        <v>421750988.34000033</v>
      </c>
      <c r="D27" s="52">
        <v>5872</v>
      </c>
      <c r="E27" s="91">
        <v>178274446.5</v>
      </c>
      <c r="F27" s="42">
        <v>24591</v>
      </c>
      <c r="G27" s="89">
        <v>600025434.84000039</v>
      </c>
    </row>
    <row r="28" spans="1:7" x14ac:dyDescent="0.3">
      <c r="A28" s="66" t="s">
        <v>29</v>
      </c>
      <c r="B28" s="30">
        <v>36156</v>
      </c>
      <c r="C28" s="106">
        <v>633264795.40000224</v>
      </c>
      <c r="D28" s="52">
        <v>12959</v>
      </c>
      <c r="E28" s="91">
        <v>300947217.44999981</v>
      </c>
      <c r="F28" s="42">
        <v>49115</v>
      </c>
      <c r="G28" s="89">
        <v>934212012.85000205</v>
      </c>
    </row>
    <row r="29" spans="1:7" x14ac:dyDescent="0.3">
      <c r="A29" s="66" t="s">
        <v>30</v>
      </c>
      <c r="B29" s="30">
        <v>34129</v>
      </c>
      <c r="C29" s="106">
        <v>864375687.77000058</v>
      </c>
      <c r="D29" s="52">
        <v>11730</v>
      </c>
      <c r="E29" s="91">
        <v>332460195</v>
      </c>
      <c r="F29" s="42">
        <v>45859</v>
      </c>
      <c r="G29" s="89">
        <v>1196835882.7700005</v>
      </c>
    </row>
    <row r="30" spans="1:7" x14ac:dyDescent="0.3">
      <c r="A30" s="66" t="s">
        <v>31</v>
      </c>
      <c r="B30" s="30">
        <v>30542</v>
      </c>
      <c r="C30" s="106">
        <v>543368151.67000043</v>
      </c>
      <c r="D30" s="52">
        <v>6117</v>
      </c>
      <c r="E30" s="91">
        <v>206647234.43000004</v>
      </c>
      <c r="F30" s="42">
        <v>36659</v>
      </c>
      <c r="G30" s="89">
        <v>750015386.1000005</v>
      </c>
    </row>
    <row r="31" spans="1:7" x14ac:dyDescent="0.3">
      <c r="A31" s="66" t="s">
        <v>32</v>
      </c>
      <c r="B31" s="30">
        <v>5638</v>
      </c>
      <c r="C31" s="106">
        <v>297263731.44999987</v>
      </c>
      <c r="D31" s="52">
        <v>5448</v>
      </c>
      <c r="E31" s="91">
        <v>189584841</v>
      </c>
      <c r="F31" s="42">
        <v>11086</v>
      </c>
      <c r="G31" s="89">
        <v>486848572.44999987</v>
      </c>
    </row>
    <row r="32" spans="1:7" x14ac:dyDescent="0.3">
      <c r="A32" s="66" t="s">
        <v>33</v>
      </c>
      <c r="B32" s="30">
        <v>20798</v>
      </c>
      <c r="C32" s="106">
        <v>601909609.11000097</v>
      </c>
      <c r="D32" s="52">
        <v>7097</v>
      </c>
      <c r="E32" s="91">
        <v>253248624</v>
      </c>
      <c r="F32" s="42">
        <v>27895</v>
      </c>
      <c r="G32" s="89">
        <v>855158233.11000097</v>
      </c>
    </row>
    <row r="33" spans="1:7" x14ac:dyDescent="0.3">
      <c r="A33" s="66" t="s">
        <v>34</v>
      </c>
      <c r="B33" s="30">
        <v>2906</v>
      </c>
      <c r="C33" s="106">
        <v>102498428.38000008</v>
      </c>
      <c r="D33" s="52">
        <v>1017</v>
      </c>
      <c r="E33" s="91">
        <v>40310493</v>
      </c>
      <c r="F33" s="42">
        <v>3923</v>
      </c>
      <c r="G33" s="89">
        <v>142808921.38000008</v>
      </c>
    </row>
    <row r="34" spans="1:7" x14ac:dyDescent="0.3">
      <c r="A34" s="66" t="s">
        <v>35</v>
      </c>
      <c r="B34" s="30">
        <v>7163</v>
      </c>
      <c r="C34" s="106">
        <v>216647273.92999989</v>
      </c>
      <c r="D34" s="52">
        <v>1783</v>
      </c>
      <c r="E34" s="91">
        <v>73857603.669999987</v>
      </c>
      <c r="F34" s="42">
        <v>8946</v>
      </c>
      <c r="G34" s="89">
        <v>290504877.5999999</v>
      </c>
    </row>
    <row r="35" spans="1:7" x14ac:dyDescent="0.3">
      <c r="A35" s="66" t="s">
        <v>36</v>
      </c>
      <c r="B35" s="30">
        <v>4761</v>
      </c>
      <c r="C35" s="106">
        <v>134311173.79999995</v>
      </c>
      <c r="D35" s="52">
        <v>1091</v>
      </c>
      <c r="E35" s="91">
        <v>50571188.220000021</v>
      </c>
      <c r="F35" s="42">
        <v>5852</v>
      </c>
      <c r="G35" s="89">
        <v>184882362.01999998</v>
      </c>
    </row>
    <row r="36" spans="1:7" x14ac:dyDescent="0.3">
      <c r="A36" s="66" t="s">
        <v>37</v>
      </c>
      <c r="B36" s="30">
        <v>7076</v>
      </c>
      <c r="C36" s="106">
        <v>140364807.78999993</v>
      </c>
      <c r="D36" s="52">
        <v>392</v>
      </c>
      <c r="E36" s="91">
        <v>13728135.989999998</v>
      </c>
      <c r="F36" s="42">
        <v>7468</v>
      </c>
      <c r="G36" s="89">
        <v>154092943.77999994</v>
      </c>
    </row>
    <row r="37" spans="1:7" x14ac:dyDescent="0.3">
      <c r="A37" s="66" t="s">
        <v>38</v>
      </c>
      <c r="B37" s="30">
        <v>28588</v>
      </c>
      <c r="C37" s="106">
        <v>652822329.76000023</v>
      </c>
      <c r="D37" s="52">
        <v>5062</v>
      </c>
      <c r="E37" s="91">
        <v>193383184.53999999</v>
      </c>
      <c r="F37" s="42">
        <v>33650</v>
      </c>
      <c r="G37" s="89">
        <v>846205514.30000019</v>
      </c>
    </row>
    <row r="38" spans="1:7" x14ac:dyDescent="0.3">
      <c r="A38" s="66" t="s">
        <v>39</v>
      </c>
      <c r="B38" s="30">
        <v>3475</v>
      </c>
      <c r="C38" s="106">
        <v>121440958.68000002</v>
      </c>
      <c r="D38" s="52">
        <v>3140</v>
      </c>
      <c r="E38" s="91">
        <v>104949930</v>
      </c>
      <c r="F38" s="42">
        <v>6615</v>
      </c>
      <c r="G38" s="89">
        <v>226390888.68000001</v>
      </c>
    </row>
    <row r="39" spans="1:7" x14ac:dyDescent="0.3">
      <c r="A39" s="66" t="s">
        <v>40</v>
      </c>
      <c r="B39" s="30">
        <v>50529</v>
      </c>
      <c r="C39" s="106">
        <v>1249089380.4700031</v>
      </c>
      <c r="D39" s="52">
        <v>24046</v>
      </c>
      <c r="E39" s="91">
        <v>783764071.18999994</v>
      </c>
      <c r="F39" s="42">
        <v>74575</v>
      </c>
      <c r="G39" s="89">
        <v>2032853451.6600032</v>
      </c>
    </row>
    <row r="40" spans="1:7" x14ac:dyDescent="0.3">
      <c r="A40" s="66" t="s">
        <v>41</v>
      </c>
      <c r="B40" s="30">
        <v>32939</v>
      </c>
      <c r="C40" s="106">
        <v>718686392.69999921</v>
      </c>
      <c r="D40" s="52">
        <v>11182</v>
      </c>
      <c r="E40" s="91">
        <v>300554435.16000015</v>
      </c>
      <c r="F40" s="42">
        <v>44121</v>
      </c>
      <c r="G40" s="89">
        <v>1019240827.8599994</v>
      </c>
    </row>
    <row r="41" spans="1:7" x14ac:dyDescent="0.3">
      <c r="A41" s="66" t="s">
        <v>42</v>
      </c>
      <c r="B41" s="30">
        <v>3558</v>
      </c>
      <c r="C41" s="106">
        <v>86684394.969999969</v>
      </c>
      <c r="D41" s="52">
        <v>399</v>
      </c>
      <c r="E41" s="91">
        <v>22387294.269999996</v>
      </c>
      <c r="F41" s="42">
        <v>3957</v>
      </c>
      <c r="G41" s="89">
        <v>109071689.23999996</v>
      </c>
    </row>
    <row r="42" spans="1:7" x14ac:dyDescent="0.3">
      <c r="A42" s="67" t="s">
        <v>43</v>
      </c>
      <c r="B42" s="30">
        <v>0</v>
      </c>
      <c r="C42" s="106">
        <v>0</v>
      </c>
      <c r="D42" s="52">
        <v>18</v>
      </c>
      <c r="E42" s="91">
        <v>1764297.7</v>
      </c>
      <c r="F42" s="42">
        <v>18</v>
      </c>
      <c r="G42" s="89">
        <v>1764297.7</v>
      </c>
    </row>
    <row r="43" spans="1:7" x14ac:dyDescent="0.3">
      <c r="A43" s="66" t="s">
        <v>44</v>
      </c>
      <c r="B43" s="30">
        <v>40635</v>
      </c>
      <c r="C43" s="106">
        <v>1041472238.5999984</v>
      </c>
      <c r="D43" s="52">
        <v>15674</v>
      </c>
      <c r="E43" s="91">
        <v>447830667.29999977</v>
      </c>
      <c r="F43" s="42">
        <v>56309</v>
      </c>
      <c r="G43" s="89">
        <v>1489302905.8999982</v>
      </c>
    </row>
    <row r="44" spans="1:7" x14ac:dyDescent="0.3">
      <c r="A44" s="66" t="s">
        <v>45</v>
      </c>
      <c r="B44" s="30">
        <v>8404</v>
      </c>
      <c r="C44" s="106">
        <v>361874604.9600001</v>
      </c>
      <c r="D44" s="52">
        <v>5452</v>
      </c>
      <c r="E44" s="91">
        <v>199665681.01999992</v>
      </c>
      <c r="F44" s="42">
        <v>13856</v>
      </c>
      <c r="G44" s="89">
        <v>561540285.98000002</v>
      </c>
    </row>
    <row r="45" spans="1:7" x14ac:dyDescent="0.3">
      <c r="A45" s="66" t="s">
        <v>46</v>
      </c>
      <c r="B45" s="30">
        <v>14180</v>
      </c>
      <c r="C45" s="106">
        <v>296014714.70000029</v>
      </c>
      <c r="D45" s="52">
        <v>5441</v>
      </c>
      <c r="E45" s="91">
        <v>150137376.97999996</v>
      </c>
      <c r="F45" s="42">
        <v>19621</v>
      </c>
      <c r="G45" s="89">
        <v>446152091.68000025</v>
      </c>
    </row>
    <row r="46" spans="1:7" x14ac:dyDescent="0.3">
      <c r="A46" s="66" t="s">
        <v>47</v>
      </c>
      <c r="B46" s="30">
        <v>13</v>
      </c>
      <c r="C46" s="106">
        <v>144761.19</v>
      </c>
      <c r="D46" s="52">
        <v>0</v>
      </c>
      <c r="E46" s="91">
        <v>0</v>
      </c>
      <c r="F46" s="42">
        <v>13</v>
      </c>
      <c r="G46" s="89">
        <v>144761.19</v>
      </c>
    </row>
    <row r="47" spans="1:7" x14ac:dyDescent="0.3">
      <c r="A47" s="66" t="s">
        <v>48</v>
      </c>
      <c r="B47" s="30">
        <v>50308</v>
      </c>
      <c r="C47" s="106">
        <v>1211750506.9100006</v>
      </c>
      <c r="D47" s="52">
        <v>13411</v>
      </c>
      <c r="E47" s="91">
        <v>389218740.6000005</v>
      </c>
      <c r="F47" s="42">
        <v>63719</v>
      </c>
      <c r="G47" s="89">
        <v>1600969247.5100012</v>
      </c>
    </row>
    <row r="48" spans="1:7" x14ac:dyDescent="0.3">
      <c r="A48" s="66" t="s">
        <v>49</v>
      </c>
      <c r="B48" s="30">
        <v>969</v>
      </c>
      <c r="C48" s="106">
        <v>10421606.440000005</v>
      </c>
      <c r="D48" s="52">
        <v>3856</v>
      </c>
      <c r="E48" s="91">
        <v>124095979</v>
      </c>
      <c r="F48" s="42">
        <v>4825</v>
      </c>
      <c r="G48" s="89">
        <v>134517585.44</v>
      </c>
    </row>
    <row r="49" spans="1:7" x14ac:dyDescent="0.3">
      <c r="A49" s="66" t="s">
        <v>50</v>
      </c>
      <c r="B49" s="30">
        <v>2837</v>
      </c>
      <c r="C49" s="106">
        <v>72764797.580000013</v>
      </c>
      <c r="D49" s="52">
        <v>1276</v>
      </c>
      <c r="E49" s="91">
        <v>34834735.800000012</v>
      </c>
      <c r="F49" s="42">
        <v>4113</v>
      </c>
      <c r="G49" s="89">
        <v>107599533.38000003</v>
      </c>
    </row>
    <row r="50" spans="1:7" x14ac:dyDescent="0.3">
      <c r="A50" s="66" t="s">
        <v>51</v>
      </c>
      <c r="B50" s="30">
        <v>12302</v>
      </c>
      <c r="C50" s="106">
        <v>371955653.94999999</v>
      </c>
      <c r="D50" s="52">
        <v>4096</v>
      </c>
      <c r="E50" s="91">
        <v>150486674.55999994</v>
      </c>
      <c r="F50" s="42">
        <v>16398</v>
      </c>
      <c r="G50" s="89">
        <v>522442328.50999993</v>
      </c>
    </row>
    <row r="51" spans="1:7" x14ac:dyDescent="0.3">
      <c r="A51" s="66" t="s">
        <v>52</v>
      </c>
      <c r="B51" s="30">
        <v>4476</v>
      </c>
      <c r="C51" s="106">
        <v>108974605.3699999</v>
      </c>
      <c r="D51" s="52">
        <v>906</v>
      </c>
      <c r="E51" s="91">
        <v>47964017.079999991</v>
      </c>
      <c r="F51" s="42">
        <v>5382</v>
      </c>
      <c r="G51" s="89">
        <v>156938622.4499999</v>
      </c>
    </row>
    <row r="52" spans="1:7" x14ac:dyDescent="0.3">
      <c r="A52" s="66" t="s">
        <v>53</v>
      </c>
      <c r="B52" s="30">
        <v>17165</v>
      </c>
      <c r="C52" s="106">
        <v>571548814.68000042</v>
      </c>
      <c r="D52" s="52">
        <v>8334</v>
      </c>
      <c r="E52" s="91">
        <v>257434296.99000001</v>
      </c>
      <c r="F52" s="42">
        <v>25499</v>
      </c>
      <c r="G52" s="89">
        <v>828983111.67000043</v>
      </c>
    </row>
    <row r="53" spans="1:7" x14ac:dyDescent="0.3">
      <c r="A53" s="66" t="s">
        <v>54</v>
      </c>
      <c r="B53" s="30">
        <v>54660</v>
      </c>
      <c r="C53" s="106">
        <v>1627537063.3599987</v>
      </c>
      <c r="D53" s="52">
        <v>18333</v>
      </c>
      <c r="E53" s="91">
        <v>803227928.58999968</v>
      </c>
      <c r="F53" s="42">
        <v>72993</v>
      </c>
      <c r="G53" s="89">
        <v>2430764991.9499984</v>
      </c>
    </row>
    <row r="54" spans="1:7" x14ac:dyDescent="0.3">
      <c r="A54" s="66" t="s">
        <v>55</v>
      </c>
      <c r="B54" s="30">
        <v>8303</v>
      </c>
      <c r="C54" s="106">
        <v>163057069.41999996</v>
      </c>
      <c r="D54" s="52">
        <v>1766</v>
      </c>
      <c r="E54" s="91">
        <v>80316781</v>
      </c>
      <c r="F54" s="42">
        <v>10069</v>
      </c>
      <c r="G54" s="89">
        <v>243373850.41999996</v>
      </c>
    </row>
    <row r="55" spans="1:7" x14ac:dyDescent="0.3">
      <c r="A55" s="66" t="s">
        <v>56</v>
      </c>
      <c r="B55" s="30">
        <v>2069</v>
      </c>
      <c r="C55" s="106">
        <v>58546006.729999967</v>
      </c>
      <c r="D55" s="52">
        <v>2444</v>
      </c>
      <c r="E55" s="91">
        <v>48734249.350000001</v>
      </c>
      <c r="F55" s="42">
        <v>4513</v>
      </c>
      <c r="G55" s="89">
        <v>107280256.07999997</v>
      </c>
    </row>
    <row r="56" spans="1:7" x14ac:dyDescent="0.3">
      <c r="A56" s="66" t="s">
        <v>57</v>
      </c>
      <c r="B56" s="30">
        <v>93</v>
      </c>
      <c r="C56" s="106">
        <v>1020106.2899999998</v>
      </c>
      <c r="D56" s="52">
        <v>8</v>
      </c>
      <c r="E56" s="91">
        <v>1728753.12</v>
      </c>
      <c r="F56" s="42">
        <v>101</v>
      </c>
      <c r="G56" s="89">
        <v>2748859.41</v>
      </c>
    </row>
    <row r="57" spans="1:7" x14ac:dyDescent="0.3">
      <c r="A57" s="66" t="s">
        <v>58</v>
      </c>
      <c r="B57" s="30">
        <v>27097</v>
      </c>
      <c r="C57" s="106">
        <v>633460336.24999988</v>
      </c>
      <c r="D57" s="52">
        <v>5141</v>
      </c>
      <c r="E57" s="91">
        <v>168742861.03000012</v>
      </c>
      <c r="F57" s="42">
        <v>32238</v>
      </c>
      <c r="G57" s="89">
        <v>802203197.27999997</v>
      </c>
    </row>
    <row r="58" spans="1:7" x14ac:dyDescent="0.3">
      <c r="A58" s="66" t="s">
        <v>59</v>
      </c>
      <c r="B58" s="30">
        <v>20458</v>
      </c>
      <c r="C58" s="106">
        <v>439715490.59000003</v>
      </c>
      <c r="D58" s="52">
        <v>12345</v>
      </c>
      <c r="E58" s="91">
        <v>321479050</v>
      </c>
      <c r="F58" s="42">
        <v>32803</v>
      </c>
      <c r="G58" s="89">
        <v>761194540.59000003</v>
      </c>
    </row>
    <row r="59" spans="1:7" x14ac:dyDescent="0.3">
      <c r="A59" s="66" t="s">
        <v>60</v>
      </c>
      <c r="B59" s="30">
        <v>5055</v>
      </c>
      <c r="C59" s="106">
        <v>188912877.84999999</v>
      </c>
      <c r="D59" s="52">
        <v>2405</v>
      </c>
      <c r="E59" s="91">
        <v>96061559.659999996</v>
      </c>
      <c r="F59" s="42">
        <v>7460</v>
      </c>
      <c r="G59" s="89">
        <v>284974437.50999999</v>
      </c>
    </row>
    <row r="60" spans="1:7" x14ac:dyDescent="0.3">
      <c r="A60" s="66" t="s">
        <v>61</v>
      </c>
      <c r="B60" s="30">
        <v>28587</v>
      </c>
      <c r="C60" s="106">
        <v>595362941.50000072</v>
      </c>
      <c r="D60" s="52">
        <v>7958</v>
      </c>
      <c r="E60" s="91">
        <v>238863198.65000001</v>
      </c>
      <c r="F60" s="42">
        <v>36545</v>
      </c>
      <c r="G60" s="89">
        <v>834226140.15000069</v>
      </c>
    </row>
    <row r="61" spans="1:7" x14ac:dyDescent="0.3">
      <c r="A61" s="66" t="s">
        <v>62</v>
      </c>
      <c r="B61" s="30">
        <v>1260</v>
      </c>
      <c r="C61" s="106">
        <v>48151280.74000001</v>
      </c>
      <c r="D61" s="52">
        <v>332</v>
      </c>
      <c r="E61" s="91">
        <v>20822466.150000002</v>
      </c>
      <c r="F61" s="42">
        <v>1592</v>
      </c>
      <c r="G61" s="89">
        <v>68973746.890000015</v>
      </c>
    </row>
    <row r="62" spans="1:7" x14ac:dyDescent="0.3">
      <c r="B62" s="24"/>
      <c r="D62" s="24"/>
    </row>
    <row r="63" spans="1:7" x14ac:dyDescent="0.3">
      <c r="D63" s="24"/>
      <c r="E63" s="24"/>
    </row>
  </sheetData>
  <mergeCells count="4">
    <mergeCell ref="A1:A2"/>
    <mergeCell ref="B1:C1"/>
    <mergeCell ref="D1:E1"/>
    <mergeCell ref="F1:G1"/>
  </mergeCells>
  <pageMargins left="0.7" right="0.7" top="0.75" bottom="0.75" header="0.3" footer="0.3"/>
  <pageSetup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ADB2A7B762314089E3A3871350324F" ma:contentTypeVersion="101" ma:contentTypeDescription="Create a new document." ma:contentTypeScope="" ma:versionID="c51ccac38b77c21f2397005a5e9bfa6d">
  <xsd:schema xmlns:xsd="http://www.w3.org/2001/XMLSchema" xmlns:p="http://schemas.microsoft.com/office/2006/metadata/properties" xmlns:ns2="d8be3412-423f-4d73-83c8-c4d9cb8fd026" xmlns:ns3="http://schemas.microsoft.com/sharepoint/v3/fields" targetNamespace="http://schemas.microsoft.com/office/2006/metadata/properties" ma:root="true" ma:fieldsID="62136540fa420a8b897696a73bb22540" ns2:_="" ns3:_="">
    <xsd:import namespace="d8be3412-423f-4d73-83c8-c4d9cb8fd02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Team"/>
                <xsd:element ref="ns2:DocType"/>
                <xsd:element ref="ns3:_Status"/>
                <xsd:element ref="ns3:_DCDateModified"/>
                <xsd:element ref="ns2:MA_x002f_GR" minOccurs="0"/>
                <xsd:element ref="ns2:Purpose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8be3412-423f-4d73-83c8-c4d9cb8fd026" elementFormDefault="qualified">
    <xsd:import namespace="http://schemas.microsoft.com/office/2006/documentManagement/types"/>
    <xsd:element name="Team" ma:index="2" ma:displayName="Team" ma:description="Team Name" ma:format="Dropdown" ma:internalName="Team" ma:readOnly="false">
      <xsd:simpleType>
        <xsd:restriction base="dms:Choice">
          <xsd:enumeration value="BI/DM"/>
          <xsd:enumeration value="Change Management"/>
          <xsd:enumeration value="Information Center"/>
          <xsd:enumeration value="Knowledge Management"/>
          <xsd:enumeration value="Leadership"/>
          <xsd:enumeration value="POSD"/>
          <xsd:enumeration value="Shared Services"/>
          <xsd:enumeration value="Service Desk"/>
          <xsd:enumeration value="Other"/>
        </xsd:restriction>
      </xsd:simpleType>
    </xsd:element>
    <xsd:element name="DocType" ma:index="3" ma:displayName="Type of Document" ma:description="Type of document" ma:format="Dropdown" ma:internalName="DocType" ma:readOnly="false">
      <xsd:simpleType>
        <xsd:restriction base="dms:Choice">
          <xsd:enumeration value="Administrative"/>
          <xsd:enumeration value="Agendas/Minutes"/>
          <xsd:enumeration value="Dashboards"/>
          <xsd:enumeration value="Proposed Knowledge Article"/>
          <xsd:enumeration value="Reference Materials"/>
          <xsd:enumeration value="Release Documents"/>
          <xsd:enumeration value="Reports"/>
          <xsd:enumeration value="Status Reports"/>
          <xsd:enumeration value="Special Project"/>
          <xsd:enumeration value="Tracking Log"/>
          <xsd:enumeration value="Training Rosters"/>
        </xsd:restriction>
      </xsd:simpleType>
    </xsd:element>
    <xsd:element name="MA_x002f_GR" ma:index="7" nillable="true" ma:displayName="Deliverable Type" ma:description="Mission Assurance or CMS Deliverable" ma:internalName="MA_x002F_G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MS Deliverable"/>
                    <xsd:enumeration value="Mission Assurance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Purpose1" ma:index="8" nillable="true" ma:displayName="Purpose" ma:description="Metadata field containing short purpose of the document" ma:internalName="Purpose1">
      <xsd:simpleType>
        <xsd:restriction base="dms:Note"/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4" ma:displayName="Status" ma:format="Dropdown" ma:internalName="_Status" ma:readOnly="false">
      <xsd:simpleType>
        <xsd:restriction base="dms:Choice">
          <xsd:enumeration value="Draft"/>
          <xsd:enumeration value="Final"/>
          <xsd:enumeration value="Peer Review"/>
          <xsd:enumeration value="Quality Control Review"/>
          <xsd:enumeration value="Translator Review"/>
          <xsd:enumeration value="Revision"/>
          <xsd:enumeration value="Archived"/>
        </xsd:restriction>
      </xsd:simpleType>
    </xsd:element>
    <xsd:element name="_DCDateModified" ma:index="5" ma:displayName="Status Updated" ma:default="[today]" ma:description="The date on which this status was last modified" ma:format="DateOnly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 ma:index="6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Type xmlns="d8be3412-423f-4d73-83c8-c4d9cb8fd026"/>
    <Team xmlns="d8be3412-423f-4d73-83c8-c4d9cb8fd026"/>
    <_DCDateModified xmlns="http://schemas.microsoft.com/sharepoint/v3/fields"/>
    <_Status xmlns="http://schemas.microsoft.com/sharepoint/v3/fields"/>
    <MA_x002f_GR xmlns="d8be3412-423f-4d73-83c8-c4d9cb8fd026"/>
    <Purpose1 xmlns="d8be3412-423f-4d73-83c8-c4d9cb8fd026" xsi:nil="true"/>
  </documentManagement>
</p:properties>
</file>

<file path=customXml/itemProps1.xml><?xml version="1.0" encoding="utf-8"?>
<ds:datastoreItem xmlns:ds="http://schemas.openxmlformats.org/officeDocument/2006/customXml" ds:itemID="{75D911A7-0B72-4FF8-9240-BFA2DA4E47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be3412-423f-4d73-83c8-c4d9cb8fd026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36694A0-E8E0-4041-B74C-CAF218429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47105-BD38-4163-B600-F3EF8B20E32B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sharepoint/v3/fields"/>
    <ds:schemaRef ds:uri="d8be3412-423f-4d73-83c8-c4d9cb8fd02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Pymt Summary NOV 2016 &amp; PTD </vt:lpstr>
      <vt:lpstr>Public Payments by State</vt:lpstr>
      <vt:lpstr>Public Payments by State Graph</vt:lpstr>
      <vt:lpstr>Public Payments by State and PT</vt:lpstr>
      <vt:lpstr>Unique Providers by State</vt:lpstr>
      <vt:lpstr>State Graph Data</vt:lpstr>
      <vt:lpstr>'Public Payments by State'!Print_Area</vt:lpstr>
      <vt:lpstr>'Public Payments by State and PT'!Print_Area</vt:lpstr>
      <vt:lpstr>'Public Payments by State Graph'!Print_Area</vt:lpstr>
      <vt:lpstr>'Pymt Summary NOV 2016 &amp; PTD '!Print_Area</vt:lpstr>
      <vt:lpstr>'State Graph Data'!Print_Area</vt:lpstr>
      <vt:lpstr>'Unique Providers by State'!Print_Area</vt:lpstr>
      <vt:lpstr>'Public Payments by State'!Print_Titles</vt:lpstr>
      <vt:lpstr>'Public Payments by State and PT'!Print_Titles</vt:lpstr>
      <vt:lpstr>'Unique Providers by State'!Print_Titles</vt:lpstr>
    </vt:vector>
  </TitlesOfParts>
  <Company>Northrop Grumman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2014-10-EHR-PYMT-STATE-Overview-FINAL</dc:title>
  <dc:creator>Carol Bishop</dc:creator>
  <cp:lastModifiedBy>Angela Wright</cp:lastModifiedBy>
  <cp:lastPrinted>2016-12-13T18:45:28Z</cp:lastPrinted>
  <dcterms:created xsi:type="dcterms:W3CDTF">2013-04-11T15:08:16Z</dcterms:created>
  <dcterms:modified xsi:type="dcterms:W3CDTF">2016-12-22T17:56:39Z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0x010100E6ADB2A7B762314089E3A3871350324F</vt:lpwstr>
  </property>
  <property fmtid="{D5CDD505-2E9C-101B-9397-08002B2CF9AE}" pid="3" name="_AdHocReviewCycleID">
    <vt:i4>1976717222</vt:i4>
  </property>
  <property fmtid="{D5CDD505-2E9C-101B-9397-08002B2CF9AE}" pid="4" name="_NewReviewCycle">
    <vt:lpwstr/>
  </property>
  <property fmtid="{D5CDD505-2E9C-101B-9397-08002B2CF9AE}" pid="5" name="_EmailSubject">
    <vt:lpwstr>2016 November Monthly Reports</vt:lpwstr>
  </property>
  <property fmtid="{D5CDD505-2E9C-101B-9397-08002B2CF9AE}" pid="6" name="_AuthorEmail">
    <vt:lpwstr>Angela.Wright@cms.hhs.gov</vt:lpwstr>
  </property>
  <property fmtid="{D5CDD505-2E9C-101B-9397-08002B2CF9AE}" pid="7" name="_AuthorEmailDisplayName">
    <vt:lpwstr>Wright, Angela D. (CMS/CCSQ)</vt:lpwstr>
  </property>
</Properties>
</file>